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hart3.xml" ContentType="application/vnd.openxmlformats-officedocument.drawingml.char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filterPrivacy="1" hidePivotFieldList="1" defaultThemeVersion="166925"/>
  <xr:revisionPtr revIDLastSave="0" documentId="13_ncr:1_{8A7E64C2-C0C1-470D-B3A4-9558681E71AF}" xr6:coauthVersionLast="47" xr6:coauthVersionMax="47" xr10:uidLastSave="{00000000-0000-0000-0000-000000000000}"/>
  <bookViews>
    <workbookView xWindow="57480" yWindow="2700" windowWidth="29040" windowHeight="15840" tabRatio="745" xr2:uid="{00000000-000D-0000-FFFF-FFFF00000000}"/>
  </bookViews>
  <sheets>
    <sheet name="E-1 Rates" sheetId="2" r:id="rId1"/>
    <sheet name="E-2 Summary" sheetId="11" r:id="rId2"/>
    <sheet name="E-3 Summary" sheetId="18" r:id="rId3"/>
    <sheet name="E-4 Distribution" sheetId="12" r:id="rId4"/>
    <sheet name="E-5 Per POD" sheetId="13" r:id="rId5"/>
    <sheet name="E-6 Component" sheetId="14" r:id="rId6"/>
    <sheet name="E-7a Summary &gt;10%" sheetId="19" r:id="rId7"/>
    <sheet name="E-7b Summary &gt;10%" sheetId="16" r:id="rId8"/>
    <sheet name="E-8 Abbreviations" sheetId="17" r:id="rId9"/>
  </sheets>
  <definedNames>
    <definedName name="_xlnm.Print_Area" localSheetId="1">'E-2 Summary'!$A$1:$E$86</definedName>
    <definedName name="_xlnm.Print_Area" localSheetId="2">'E-3 Summary'!$A$1:$E$86</definedName>
    <definedName name="_xlnm.Print_Area" localSheetId="3">'E-4 Distribution'!#REF!</definedName>
    <definedName name="_xlnm.Print_Area" localSheetId="8">'E-8 Abbreviations'!$A$1:$D$39</definedName>
    <definedName name="_xlnm.Print_Titles" localSheetId="1">'E-2 Summary'!$3:$5</definedName>
    <definedName name="_xlnm.Print_Titles" localSheetId="2">'E-3 Summary'!$3:$5</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2" l="1"/>
  <c r="C6" i="2"/>
  <c r="F11" i="2"/>
  <c r="F28" i="2" l="1"/>
  <c r="F25" i="2"/>
  <c r="F22" i="2"/>
  <c r="F19" i="2"/>
  <c r="F12" i="2"/>
  <c r="F13" i="2"/>
  <c r="F14" i="2"/>
  <c r="F15" i="2"/>
  <c r="G23" i="18" l="1"/>
  <c r="G32" i="18" s="1"/>
  <c r="G41" i="18" s="1"/>
  <c r="G50" i="18" s="1"/>
  <c r="G59" i="18" s="1"/>
  <c r="G68" i="18" s="1"/>
  <c r="G77" i="18" s="1"/>
  <c r="G86" i="18" s="1"/>
  <c r="G22" i="18"/>
  <c r="G31" i="18" s="1"/>
  <c r="G40" i="18" s="1"/>
  <c r="G49" i="18" s="1"/>
  <c r="G58" i="18" s="1"/>
  <c r="G67" i="18" s="1"/>
  <c r="G76" i="18" s="1"/>
  <c r="G85" i="18" s="1"/>
  <c r="G21" i="18"/>
  <c r="G30" i="18" s="1"/>
  <c r="G39" i="18" s="1"/>
  <c r="G48" i="18" s="1"/>
  <c r="G57" i="18" s="1"/>
  <c r="G66" i="18" s="1"/>
  <c r="G75" i="18" s="1"/>
  <c r="G84" i="18" s="1"/>
  <c r="G20" i="18"/>
  <c r="G29" i="18" s="1"/>
  <c r="G38" i="18" s="1"/>
  <c r="G47" i="18" s="1"/>
  <c r="G56" i="18" s="1"/>
  <c r="G65" i="18" s="1"/>
  <c r="G74" i="18" s="1"/>
  <c r="G83" i="18" s="1"/>
  <c r="G19" i="18"/>
  <c r="G28" i="18" s="1"/>
  <c r="G37" i="18" s="1"/>
  <c r="G46" i="18" s="1"/>
  <c r="G55" i="18" s="1"/>
  <c r="G64" i="18" s="1"/>
  <c r="G73" i="18" s="1"/>
  <c r="G82" i="18" s="1"/>
  <c r="G18" i="18"/>
  <c r="G27" i="18" s="1"/>
  <c r="G36" i="18" s="1"/>
  <c r="G45" i="18" s="1"/>
  <c r="G54" i="18" s="1"/>
  <c r="G63" i="18" s="1"/>
  <c r="G72" i="18" s="1"/>
  <c r="G81" i="18" s="1"/>
  <c r="G17" i="18"/>
  <c r="G26" i="18" s="1"/>
  <c r="G35" i="18" s="1"/>
  <c r="G44" i="18" s="1"/>
  <c r="G53" i="18" s="1"/>
  <c r="G62" i="18" s="1"/>
  <c r="G71" i="18" s="1"/>
  <c r="G80" i="18" s="1"/>
  <c r="G16" i="18"/>
  <c r="G25" i="18" s="1"/>
  <c r="G34" i="18" s="1"/>
  <c r="G43" i="18" s="1"/>
  <c r="G52" i="18" s="1"/>
  <c r="G61" i="18" s="1"/>
  <c r="G70" i="18" s="1"/>
  <c r="G79" i="18" s="1"/>
  <c r="G23" i="11"/>
  <c r="G32" i="11" s="1"/>
  <c r="G41" i="11" s="1"/>
  <c r="G50" i="11" s="1"/>
  <c r="G59" i="11" s="1"/>
  <c r="G68" i="11" s="1"/>
  <c r="G77" i="11" s="1"/>
  <c r="G86" i="11" s="1"/>
  <c r="G22" i="11"/>
  <c r="G31" i="11" s="1"/>
  <c r="G40" i="11" s="1"/>
  <c r="G49" i="11" s="1"/>
  <c r="G58" i="11" s="1"/>
  <c r="G67" i="11" s="1"/>
  <c r="G76" i="11" s="1"/>
  <c r="G85" i="11" s="1"/>
  <c r="G21" i="11"/>
  <c r="G30" i="11" s="1"/>
  <c r="G39" i="11" s="1"/>
  <c r="G48" i="11" s="1"/>
  <c r="G57" i="11" s="1"/>
  <c r="G66" i="11" s="1"/>
  <c r="G75" i="11" s="1"/>
  <c r="G84" i="11" s="1"/>
  <c r="G20" i="11"/>
  <c r="G29" i="11" s="1"/>
  <c r="G38" i="11" s="1"/>
  <c r="G47" i="11" s="1"/>
  <c r="G56" i="11" s="1"/>
  <c r="G65" i="11" s="1"/>
  <c r="G74" i="11" s="1"/>
  <c r="G83" i="11" s="1"/>
  <c r="G19" i="11"/>
  <c r="G28" i="11" s="1"/>
  <c r="G37" i="11" s="1"/>
  <c r="G46" i="11" s="1"/>
  <c r="G55" i="11" s="1"/>
  <c r="G64" i="11" s="1"/>
  <c r="G73" i="11" s="1"/>
  <c r="G82" i="11" s="1"/>
  <c r="G18" i="11"/>
  <c r="G27" i="11" s="1"/>
  <c r="G36" i="11" s="1"/>
  <c r="G45" i="11" s="1"/>
  <c r="G54" i="11" s="1"/>
  <c r="G63" i="11" s="1"/>
  <c r="G72" i="11" s="1"/>
  <c r="G81" i="11" s="1"/>
  <c r="G17" i="11"/>
  <c r="G26" i="11" s="1"/>
  <c r="G35" i="11" s="1"/>
  <c r="G44" i="11" s="1"/>
  <c r="G53" i="11" s="1"/>
  <c r="G62" i="11" s="1"/>
  <c r="G71" i="11" s="1"/>
  <c r="G80" i="11" s="1"/>
  <c r="G16" i="11"/>
  <c r="G25" i="11" s="1"/>
  <c r="G34" i="11" s="1"/>
  <c r="G43" i="11" s="1"/>
  <c r="G52" i="11" s="1"/>
  <c r="G61" i="11" s="1"/>
  <c r="G70" i="11" s="1"/>
  <c r="G79" i="11" s="1"/>
  <c r="B37" i="12" l="1"/>
  <c r="B38" i="12" s="1"/>
  <c r="A37" i="12"/>
  <c r="A39" i="12" l="1"/>
  <c r="B39" i="12"/>
  <c r="A38" i="12"/>
  <c r="A23" i="18"/>
  <c r="A32" i="18" s="1"/>
  <c r="A41" i="18" s="1"/>
  <c r="A50" i="18" s="1"/>
  <c r="A59" i="18" s="1"/>
  <c r="A68" i="18" s="1"/>
  <c r="A77" i="18" s="1"/>
  <c r="A86" i="18" s="1"/>
  <c r="A22" i="18"/>
  <c r="A31" i="18" s="1"/>
  <c r="A40" i="18" s="1"/>
  <c r="A49" i="18" s="1"/>
  <c r="A58" i="18" s="1"/>
  <c r="A67" i="18" s="1"/>
  <c r="A76" i="18" s="1"/>
  <c r="A85" i="18" s="1"/>
  <c r="A21" i="18"/>
  <c r="A30" i="18" s="1"/>
  <c r="A39" i="18" s="1"/>
  <c r="A48" i="18" s="1"/>
  <c r="A57" i="18" s="1"/>
  <c r="A66" i="18" s="1"/>
  <c r="A75" i="18" s="1"/>
  <c r="A84" i="18" s="1"/>
  <c r="A20" i="18"/>
  <c r="A29" i="18" s="1"/>
  <c r="A38" i="18" s="1"/>
  <c r="A47" i="18" s="1"/>
  <c r="A56" i="18" s="1"/>
  <c r="A65" i="18" s="1"/>
  <c r="A74" i="18" s="1"/>
  <c r="A83" i="18" s="1"/>
  <c r="A19" i="18"/>
  <c r="A28" i="18" s="1"/>
  <c r="A37" i="18" s="1"/>
  <c r="A46" i="18" s="1"/>
  <c r="A55" i="18" s="1"/>
  <c r="A64" i="18" s="1"/>
  <c r="A73" i="18" s="1"/>
  <c r="A82" i="18" s="1"/>
  <c r="A18" i="18"/>
  <c r="A27" i="18" s="1"/>
  <c r="A36" i="18" s="1"/>
  <c r="A45" i="18" s="1"/>
  <c r="A54" i="18" s="1"/>
  <c r="A63" i="18" s="1"/>
  <c r="A72" i="18" s="1"/>
  <c r="A81" i="18" s="1"/>
  <c r="A17" i="18"/>
  <c r="A26" i="18" s="1"/>
  <c r="A35" i="18" s="1"/>
  <c r="A44" i="18" s="1"/>
  <c r="A53" i="18" s="1"/>
  <c r="A62" i="18" s="1"/>
  <c r="A71" i="18" s="1"/>
  <c r="A80" i="18" s="1"/>
  <c r="A16" i="18"/>
  <c r="A25" i="18" s="1"/>
  <c r="A34" i="18" s="1"/>
  <c r="A43" i="18" s="1"/>
  <c r="A52" i="18" s="1"/>
  <c r="A61" i="18" s="1"/>
  <c r="A70" i="18" s="1"/>
  <c r="A79" i="18" s="1"/>
  <c r="B40" i="12" l="1"/>
  <c r="A40" i="12"/>
  <c r="B41" i="12" l="1"/>
  <c r="A41" i="12"/>
  <c r="M37" i="12" l="1"/>
  <c r="L38" i="12" s="1"/>
  <c r="L37" i="12"/>
  <c r="M38" i="12" l="1"/>
  <c r="L39" i="12" s="1"/>
  <c r="M39" i="12" l="1"/>
  <c r="M40" i="12" s="1"/>
  <c r="L40" i="12" l="1"/>
  <c r="M41" i="12"/>
  <c r="L41" i="12"/>
  <c r="A19" i="11" l="1"/>
  <c r="A28" i="11" s="1"/>
  <c r="A37" i="11" s="1"/>
  <c r="A46" i="11" s="1"/>
  <c r="A55" i="11" s="1"/>
  <c r="A64" i="11" s="1"/>
  <c r="A73" i="11" s="1"/>
  <c r="A82" i="11" s="1"/>
  <c r="A18" i="11"/>
  <c r="A27" i="11" s="1"/>
  <c r="A36" i="11" s="1"/>
  <c r="A45" i="11" s="1"/>
  <c r="A54" i="11" s="1"/>
  <c r="A63" i="11" s="1"/>
  <c r="A72" i="11" s="1"/>
  <c r="A81" i="11" s="1"/>
  <c r="A17" i="11"/>
  <c r="A26" i="11" s="1"/>
  <c r="A35" i="11" s="1"/>
  <c r="A44" i="11" s="1"/>
  <c r="A53" i="11" s="1"/>
  <c r="A62" i="11" s="1"/>
  <c r="A71" i="11" s="1"/>
  <c r="A80" i="11" s="1"/>
  <c r="A20" i="11"/>
  <c r="A29" i="11" s="1"/>
  <c r="A38" i="11" s="1"/>
  <c r="A47" i="11" s="1"/>
  <c r="A56" i="11" s="1"/>
  <c r="A65" i="11" s="1"/>
  <c r="A74" i="11" s="1"/>
  <c r="A83" i="11" s="1"/>
  <c r="A21" i="11"/>
  <c r="A30" i="11" s="1"/>
  <c r="A39" i="11" s="1"/>
  <c r="A48" i="11" s="1"/>
  <c r="A57" i="11" s="1"/>
  <c r="A66" i="11" s="1"/>
  <c r="A75" i="11" s="1"/>
  <c r="A84" i="11" s="1"/>
  <c r="A22" i="11"/>
  <c r="A31" i="11" s="1"/>
  <c r="A40" i="11" s="1"/>
  <c r="A49" i="11" s="1"/>
  <c r="A58" i="11" s="1"/>
  <c r="A67" i="11" s="1"/>
  <c r="A76" i="11" s="1"/>
  <c r="A85" i="11" s="1"/>
  <c r="A23" i="11"/>
  <c r="A32" i="11" s="1"/>
  <c r="A41" i="11" s="1"/>
  <c r="A50" i="11" s="1"/>
  <c r="A59" i="11" s="1"/>
  <c r="A68" i="11" s="1"/>
  <c r="A77" i="11" s="1"/>
  <c r="A86" i="11" s="1"/>
  <c r="A16" i="11"/>
  <c r="A25" i="11" s="1"/>
  <c r="A34" i="11" s="1"/>
  <c r="A43" i="11" s="1"/>
  <c r="A52" i="11" s="1"/>
  <c r="A61" i="11" s="1"/>
  <c r="A70" i="11" s="1"/>
  <c r="A79" i="11" s="1"/>
  <c r="K324" i="14" l="1"/>
  <c r="M324" i="14" s="1"/>
  <c r="K237" i="14"/>
  <c r="M237" i="14" s="1"/>
  <c r="K172" i="14"/>
  <c r="M172" i="14" s="1"/>
  <c r="K157" i="14"/>
  <c r="M157" i="14" s="1"/>
  <c r="K373" i="14"/>
  <c r="M373" i="14" s="1"/>
  <c r="K396" i="14"/>
  <c r="M396" i="14" s="1"/>
  <c r="K533" i="14"/>
  <c r="M533" i="14" s="1"/>
  <c r="K485" i="14"/>
  <c r="M485" i="14" s="1"/>
  <c r="K332" i="14"/>
  <c r="M332" i="14" s="1"/>
  <c r="K236" i="14"/>
  <c r="M236" i="14" s="1"/>
  <c r="K158" i="14"/>
  <c r="M158" i="14" s="1"/>
  <c r="K287" i="14"/>
  <c r="M287" i="14" s="1"/>
  <c r="K558" i="14"/>
  <c r="K447" i="14"/>
  <c r="M447" i="14" s="1"/>
  <c r="K191" i="14"/>
  <c r="M191" i="14" s="1"/>
  <c r="K454" i="14"/>
  <c r="M454" i="14" s="1"/>
  <c r="K487" i="14"/>
  <c r="K48" i="14"/>
  <c r="M48" i="14" s="1"/>
  <c r="K336" i="14"/>
  <c r="K103" i="14"/>
  <c r="M103" i="14" s="1"/>
  <c r="K225" i="14"/>
  <c r="M225" i="14" s="1"/>
  <c r="K432" i="14"/>
  <c r="M432" i="14" s="1"/>
  <c r="K290" i="14"/>
  <c r="M290" i="14" s="1"/>
  <c r="K457" i="14"/>
  <c r="M457" i="14" s="1"/>
  <c r="K210" i="14"/>
  <c r="K338" i="14"/>
  <c r="M338" i="14" s="1"/>
  <c r="K442" i="14"/>
  <c r="M442" i="14" s="1"/>
  <c r="K378" i="14"/>
  <c r="M378" i="14" s="1"/>
  <c r="K194" i="14"/>
  <c r="M194" i="14" s="1"/>
  <c r="K355" i="14"/>
  <c r="M355" i="14" s="1"/>
  <c r="K315" i="14"/>
  <c r="M315" i="14" s="1"/>
  <c r="W113" i="14"/>
  <c r="Y113" i="14" s="1"/>
  <c r="W226" i="14"/>
  <c r="Y226" i="14" s="1"/>
  <c r="W218" i="14"/>
  <c r="Y218" i="14" s="1"/>
  <c r="W370" i="14"/>
  <c r="Y370" i="14" s="1"/>
  <c r="W360" i="14"/>
  <c r="Y360" i="14" s="1"/>
  <c r="W472" i="14"/>
  <c r="Y472" i="14" s="1"/>
  <c r="W373" i="14"/>
  <c r="Y373" i="14" s="1"/>
  <c r="W157" i="14"/>
  <c r="Y157" i="14" s="1"/>
  <c r="W135" i="14"/>
  <c r="Y135" i="14" s="1"/>
  <c r="W396" i="14"/>
  <c r="Y396" i="14" s="1"/>
  <c r="W292" i="14"/>
  <c r="Y292" i="14" s="1"/>
  <c r="W435" i="14"/>
  <c r="W443" i="14"/>
  <c r="Y443" i="14" s="1"/>
  <c r="W53" i="14"/>
  <c r="Y53" i="14" s="1"/>
  <c r="W21" i="14"/>
  <c r="Y21" i="14" s="1"/>
  <c r="K490" i="14"/>
  <c r="M490" i="14" s="1"/>
  <c r="K387" i="14"/>
  <c r="M387" i="14" s="1"/>
  <c r="K115" i="14"/>
  <c r="M115" i="14" s="1"/>
  <c r="K242" i="14"/>
  <c r="M242" i="14" s="1"/>
  <c r="K281" i="14"/>
  <c r="M281" i="14" s="1"/>
  <c r="K379" i="14"/>
  <c r="M379" i="14" s="1"/>
  <c r="K160" i="14"/>
  <c r="M160" i="14" s="1"/>
  <c r="K529" i="14"/>
  <c r="M529" i="14" s="1"/>
  <c r="K384" i="14"/>
  <c r="M384" i="14" s="1"/>
  <c r="K81" i="14"/>
  <c r="M81" i="14" s="1"/>
  <c r="K320" i="14"/>
  <c r="M320" i="14" s="1"/>
  <c r="K25" i="14"/>
  <c r="M25" i="14" s="1"/>
  <c r="K486" i="14"/>
  <c r="M486" i="14" s="1"/>
  <c r="K567" i="14"/>
  <c r="M567" i="14" s="1"/>
  <c r="K343" i="14"/>
  <c r="M343" i="14" s="1"/>
  <c r="K153" i="14"/>
  <c r="M153" i="14" s="1"/>
  <c r="K401" i="14"/>
  <c r="M401" i="14" s="1"/>
  <c r="K42" i="14"/>
  <c r="M42" i="14" s="1"/>
  <c r="K87" i="14"/>
  <c r="M87" i="14" s="1"/>
  <c r="K398" i="14"/>
  <c r="M398" i="14" s="1"/>
  <c r="K510" i="14"/>
  <c r="M510" i="14" s="1"/>
  <c r="K478" i="14"/>
  <c r="M478" i="14" s="1"/>
  <c r="K230" i="14"/>
  <c r="M230" i="14" s="1"/>
  <c r="K479" i="14"/>
  <c r="M479" i="14" s="1"/>
  <c r="K254" i="14"/>
  <c r="M254" i="14" s="1"/>
  <c r="K14" i="14"/>
  <c r="M14" i="14" s="1"/>
  <c r="K446" i="14"/>
  <c r="M446" i="14" s="1"/>
  <c r="K303" i="14"/>
  <c r="M303" i="14" s="1"/>
  <c r="K462" i="14"/>
  <c r="M462" i="14" s="1"/>
  <c r="K469" i="14"/>
  <c r="M469" i="14" s="1"/>
  <c r="K430" i="14"/>
  <c r="M430" i="14" s="1"/>
  <c r="K271" i="14"/>
  <c r="M271" i="14" s="1"/>
  <c r="K245" i="14"/>
  <c r="M245" i="14" s="1"/>
  <c r="K292" i="14"/>
  <c r="M292" i="14" s="1"/>
  <c r="K340" i="14"/>
  <c r="M340" i="14" s="1"/>
  <c r="K45" i="14"/>
  <c r="M45" i="14" s="1"/>
  <c r="K77" i="14"/>
  <c r="M77" i="14" s="1"/>
  <c r="K126" i="14"/>
  <c r="M126" i="14" s="1"/>
  <c r="K565" i="14"/>
  <c r="M565" i="14" s="1"/>
  <c r="K357" i="14"/>
  <c r="M357" i="14" s="1"/>
  <c r="K12" i="14"/>
  <c r="M12" i="14" s="1"/>
  <c r="W489" i="14"/>
  <c r="Y489" i="14" s="1"/>
  <c r="W442" i="14"/>
  <c r="Y442" i="14" s="1"/>
  <c r="W306" i="14"/>
  <c r="Y306" i="14" s="1"/>
  <c r="W346" i="14"/>
  <c r="Y346" i="14" s="1"/>
  <c r="W378" i="14"/>
  <c r="Y378" i="14" s="1"/>
  <c r="W431" i="14"/>
  <c r="Y431" i="14" s="1"/>
  <c r="W56" i="14"/>
  <c r="Y56" i="14" s="1"/>
  <c r="W327" i="14"/>
  <c r="Y327" i="14" s="1"/>
  <c r="W111" i="14"/>
  <c r="Y111" i="14" s="1"/>
  <c r="W246" i="14"/>
  <c r="Y246" i="14" s="1"/>
  <c r="W333" i="14"/>
  <c r="Y333" i="14" s="1"/>
  <c r="W7" i="14"/>
  <c r="W116" i="14"/>
  <c r="Y116" i="14" s="1"/>
  <c r="W109" i="14"/>
  <c r="Y109" i="14" s="1"/>
  <c r="W28" i="14"/>
  <c r="Y28" i="14" s="1"/>
  <c r="W508" i="14"/>
  <c r="Y508" i="14" s="1"/>
  <c r="W101" i="14"/>
  <c r="Y101" i="14" s="1"/>
  <c r="W93" i="14"/>
  <c r="Y93" i="14" s="1"/>
  <c r="W532" i="14"/>
  <c r="Y532" i="14" s="1"/>
  <c r="W251" i="14"/>
  <c r="Y251" i="14" s="1"/>
  <c r="W131" i="14"/>
  <c r="Y131" i="14" s="1"/>
  <c r="W36" i="14"/>
  <c r="Y36" i="14" s="1"/>
  <c r="W19" i="14"/>
  <c r="Y19" i="14" s="1"/>
  <c r="K458" i="14"/>
  <c r="M458" i="14" s="1"/>
  <c r="K91" i="14"/>
  <c r="M91" i="14" s="1"/>
  <c r="K530" i="14"/>
  <c r="M530" i="14" s="1"/>
  <c r="K555" i="14"/>
  <c r="M555" i="14" s="1"/>
  <c r="K251" i="14"/>
  <c r="M251" i="14" s="1"/>
  <c r="K443" i="14"/>
  <c r="M443" i="14" s="1"/>
  <c r="K360" i="14"/>
  <c r="M360" i="14" s="1"/>
  <c r="K480" i="14"/>
  <c r="M480" i="14" s="1"/>
  <c r="K137" i="14"/>
  <c r="M137" i="14" s="1"/>
  <c r="K17" i="14"/>
  <c r="M17" i="14" s="1"/>
  <c r="K178" i="14"/>
  <c r="M178" i="14" s="1"/>
  <c r="K522" i="14"/>
  <c r="M522" i="14" s="1"/>
  <c r="K449" i="14"/>
  <c r="M449" i="14" s="1"/>
  <c r="K35" i="14"/>
  <c r="M35" i="14" s="1"/>
  <c r="K569" i="14"/>
  <c r="M569" i="14" s="1"/>
  <c r="K545" i="14"/>
  <c r="M545" i="14" s="1"/>
  <c r="K209" i="14"/>
  <c r="M209" i="14" s="1"/>
  <c r="K31" i="14"/>
  <c r="M31" i="14" s="1"/>
  <c r="K90" i="14"/>
  <c r="M90" i="14" s="1"/>
  <c r="K314" i="14"/>
  <c r="M314" i="14" s="1"/>
  <c r="K399" i="14"/>
  <c r="M399" i="14" s="1"/>
  <c r="K318" i="14"/>
  <c r="M318" i="14" s="1"/>
  <c r="K121" i="14"/>
  <c r="M121" i="14" s="1"/>
  <c r="K495" i="14"/>
  <c r="M495" i="14" s="1"/>
  <c r="K110" i="14"/>
  <c r="M110" i="14" s="1"/>
  <c r="K39" i="14"/>
  <c r="M39" i="14" s="1"/>
  <c r="K33" i="14"/>
  <c r="M33" i="14" s="1"/>
  <c r="K392" i="14"/>
  <c r="M392" i="14" s="1"/>
  <c r="K302" i="14"/>
  <c r="M302" i="14" s="1"/>
  <c r="K23" i="14"/>
  <c r="M23" i="14" s="1"/>
  <c r="K561" i="14"/>
  <c r="M561" i="14" s="1"/>
  <c r="K47" i="14"/>
  <c r="M47" i="14" s="1"/>
  <c r="K143" i="14"/>
  <c r="M143" i="14" s="1"/>
  <c r="K100" i="14"/>
  <c r="M100" i="14" s="1"/>
  <c r="K438" i="14"/>
  <c r="M438" i="14" s="1"/>
  <c r="K413" i="14"/>
  <c r="M413" i="14" s="1"/>
  <c r="K80" i="14"/>
  <c r="M80" i="14" s="1"/>
  <c r="K535" i="14"/>
  <c r="M535" i="14" s="1"/>
  <c r="K406" i="14"/>
  <c r="M406" i="14" s="1"/>
  <c r="K61" i="14"/>
  <c r="M61" i="14" s="1"/>
  <c r="K348" i="14"/>
  <c r="M348" i="14" s="1"/>
  <c r="K118" i="14"/>
  <c r="M118" i="14" s="1"/>
  <c r="K164" i="14"/>
  <c r="M164" i="14" s="1"/>
  <c r="K197" i="14"/>
  <c r="M197" i="14" s="1"/>
  <c r="K244" i="14"/>
  <c r="M244" i="14" s="1"/>
  <c r="K55" i="14"/>
  <c r="M55" i="14" s="1"/>
  <c r="K85" i="14"/>
  <c r="M85" i="14" s="1"/>
  <c r="K524" i="14"/>
  <c r="M524" i="14" s="1"/>
  <c r="K541" i="14"/>
  <c r="M541" i="14" s="1"/>
  <c r="K62" i="14"/>
  <c r="M62" i="14" s="1"/>
  <c r="K388" i="14"/>
  <c r="M388" i="14" s="1"/>
  <c r="K212" i="14"/>
  <c r="M212" i="14" s="1"/>
  <c r="W145" i="14"/>
  <c r="Y145" i="14" s="1"/>
  <c r="W560" i="14"/>
  <c r="Y560" i="14" s="1"/>
  <c r="W303" i="14"/>
  <c r="Y303" i="14" s="1"/>
  <c r="W423" i="14"/>
  <c r="Y423" i="14" s="1"/>
  <c r="W413" i="14"/>
  <c r="Y413" i="14" s="1"/>
  <c r="W47" i="14"/>
  <c r="Y47" i="14" s="1"/>
  <c r="W398" i="14"/>
  <c r="Y398" i="14" s="1"/>
  <c r="W247" i="14"/>
  <c r="Y247" i="14" s="1"/>
  <c r="W156" i="14"/>
  <c r="Y156" i="14" s="1"/>
  <c r="W548" i="14"/>
  <c r="Y548" i="14" s="1"/>
  <c r="W563" i="14"/>
  <c r="Y563" i="14" s="1"/>
  <c r="W475" i="14"/>
  <c r="Y475" i="14" s="1"/>
  <c r="W307" i="14"/>
  <c r="Y307" i="14" s="1"/>
  <c r="W355" i="14"/>
  <c r="Y355" i="14" s="1"/>
  <c r="W324" i="14"/>
  <c r="Y324" i="14" s="1"/>
  <c r="W91" i="14"/>
  <c r="Y91" i="14" s="1"/>
  <c r="W341" i="14"/>
  <c r="Y341" i="14" s="1"/>
  <c r="W356" i="14"/>
  <c r="Y356" i="14" s="1"/>
  <c r="W316" i="14"/>
  <c r="Y316" i="14" s="1"/>
  <c r="W51" i="14"/>
  <c r="Y51" i="14" s="1"/>
  <c r="W365" i="14"/>
  <c r="Y365" i="14" s="1"/>
  <c r="W331" i="14"/>
  <c r="Y331" i="14" s="1"/>
  <c r="K459" i="14"/>
  <c r="M459" i="14" s="1"/>
  <c r="W67" i="14"/>
  <c r="Y67" i="14" s="1"/>
  <c r="W268" i="14"/>
  <c r="Y268" i="14" s="1"/>
  <c r="K546" i="14"/>
  <c r="M546" i="14" s="1"/>
  <c r="K499" i="14"/>
  <c r="M499" i="14" s="1"/>
  <c r="K163" i="14"/>
  <c r="M163" i="14" s="1"/>
  <c r="W171" i="14"/>
  <c r="Y171" i="14" s="1"/>
  <c r="K395" i="14"/>
  <c r="M395" i="14" s="1"/>
  <c r="K354" i="14"/>
  <c r="M354" i="14" s="1"/>
  <c r="K258" i="14"/>
  <c r="M258" i="14" s="1"/>
  <c r="W163" i="14"/>
  <c r="Y163" i="14" s="1"/>
  <c r="K264" i="14"/>
  <c r="M264" i="14" s="1"/>
  <c r="W195" i="14"/>
  <c r="Y195" i="14" s="1"/>
  <c r="K67" i="14"/>
  <c r="M67" i="14" s="1"/>
  <c r="K448" i="14"/>
  <c r="M448" i="14" s="1"/>
  <c r="K65" i="14"/>
  <c r="M65" i="14" s="1"/>
  <c r="K568" i="14"/>
  <c r="M568" i="14" s="1"/>
  <c r="K311" i="14"/>
  <c r="M311" i="14" s="1"/>
  <c r="K553" i="14"/>
  <c r="M553" i="14" s="1"/>
  <c r="K256" i="14"/>
  <c r="M256" i="14" s="1"/>
  <c r="K57" i="14"/>
  <c r="M57" i="14" s="1"/>
  <c r="K513" i="14"/>
  <c r="M513" i="14" s="1"/>
  <c r="K177" i="14"/>
  <c r="M177" i="14" s="1"/>
  <c r="K64" i="14"/>
  <c r="M64" i="14" s="1"/>
  <c r="K98" i="14"/>
  <c r="M98" i="14" s="1"/>
  <c r="K542" i="14"/>
  <c r="M542" i="14" s="1"/>
  <c r="K527" i="14"/>
  <c r="M527" i="14" s="1"/>
  <c r="K321" i="14"/>
  <c r="M321" i="14" s="1"/>
  <c r="K351" i="14"/>
  <c r="M351" i="14" s="1"/>
  <c r="K24" i="14"/>
  <c r="M24" i="14" s="1"/>
  <c r="K86" i="14"/>
  <c r="M86" i="14" s="1"/>
  <c r="K550" i="14"/>
  <c r="M550" i="14" s="1"/>
  <c r="K551" i="14"/>
  <c r="M551" i="14" s="1"/>
  <c r="K505" i="14"/>
  <c r="M505" i="14" s="1"/>
  <c r="K308" i="14"/>
  <c r="M308" i="14" s="1"/>
  <c r="K316" i="14"/>
  <c r="M316" i="14" s="1"/>
  <c r="K38" i="14"/>
  <c r="M38" i="14" s="1"/>
  <c r="K68" i="14"/>
  <c r="M68" i="14" s="1"/>
  <c r="K175" i="14"/>
  <c r="M175" i="14" s="1"/>
  <c r="K199" i="14"/>
  <c r="M199" i="14" s="1"/>
  <c r="K16" i="14"/>
  <c r="M16" i="14" s="1"/>
  <c r="K142" i="14"/>
  <c r="M142" i="14" s="1"/>
  <c r="K556" i="14"/>
  <c r="M556" i="14" s="1"/>
  <c r="K221" i="14"/>
  <c r="M221" i="14" s="1"/>
  <c r="K76" i="14"/>
  <c r="M76" i="14" s="1"/>
  <c r="K213" i="14"/>
  <c r="M213" i="14" s="1"/>
  <c r="K381" i="14"/>
  <c r="M381" i="14" s="1"/>
  <c r="K404" i="14"/>
  <c r="M404" i="14" s="1"/>
  <c r="K301" i="14"/>
  <c r="M301" i="14" s="1"/>
  <c r="K397" i="14"/>
  <c r="M397" i="14" s="1"/>
  <c r="K540" i="14"/>
  <c r="M540" i="14" s="1"/>
  <c r="K148" i="14"/>
  <c r="M148" i="14" s="1"/>
  <c r="K549" i="14"/>
  <c r="M549" i="14" s="1"/>
  <c r="K198" i="14"/>
  <c r="M198" i="14" s="1"/>
  <c r="K276" i="14"/>
  <c r="M276" i="14" s="1"/>
  <c r="K252" i="14"/>
  <c r="M252" i="14" s="1"/>
  <c r="W256" i="14"/>
  <c r="Y256" i="14" s="1"/>
  <c r="W471" i="14"/>
  <c r="Y471" i="14" s="1"/>
  <c r="W535" i="14"/>
  <c r="Y535" i="14" s="1"/>
  <c r="W432" i="14"/>
  <c r="Y432" i="14" s="1"/>
  <c r="W192" i="14"/>
  <c r="Y192" i="14" s="1"/>
  <c r="W15" i="14"/>
  <c r="Y15" i="14" s="1"/>
  <c r="W439" i="14"/>
  <c r="Y439" i="14" s="1"/>
  <c r="W143" i="14"/>
  <c r="Y143" i="14" s="1"/>
  <c r="W486" i="14"/>
  <c r="Y486" i="14" s="1"/>
  <c r="W270" i="14"/>
  <c r="Y270" i="14" s="1"/>
  <c r="W215" i="14"/>
  <c r="Y215" i="14" s="1"/>
  <c r="W301" i="14"/>
  <c r="Y301" i="14" s="1"/>
  <c r="W159" i="14"/>
  <c r="Y159" i="14" s="1"/>
  <c r="W13" i="14"/>
  <c r="Y13" i="14" s="1"/>
  <c r="W269" i="14"/>
  <c r="Y269" i="14" s="1"/>
  <c r="W300" i="14"/>
  <c r="Y300" i="14" s="1"/>
  <c r="W27" i="14"/>
  <c r="Y27" i="14" s="1"/>
  <c r="W173" i="14"/>
  <c r="Y173" i="14" s="1"/>
  <c r="W436" i="14"/>
  <c r="Y436" i="14" s="1"/>
  <c r="W476" i="14"/>
  <c r="Y476" i="14" s="1"/>
  <c r="W452" i="14"/>
  <c r="Y452" i="14" s="1"/>
  <c r="K219" i="14"/>
  <c r="M219" i="14" s="1"/>
  <c r="W123" i="14"/>
  <c r="Y123" i="14" s="1"/>
  <c r="K155" i="14"/>
  <c r="M155" i="14" s="1"/>
  <c r="K299" i="14"/>
  <c r="M299" i="14" s="1"/>
  <c r="K483" i="14"/>
  <c r="M483" i="14" s="1"/>
  <c r="K491" i="14"/>
  <c r="M491" i="14" s="1"/>
  <c r="K467" i="14"/>
  <c r="M467" i="14" s="1"/>
  <c r="K203" i="14"/>
  <c r="M203" i="14" s="1"/>
  <c r="W197" i="14"/>
  <c r="Y197" i="14" s="1"/>
  <c r="W340" i="14"/>
  <c r="Y340" i="14" s="1"/>
  <c r="K275" i="14"/>
  <c r="M275" i="14" s="1"/>
  <c r="K147" i="14"/>
  <c r="M147" i="14" s="1"/>
  <c r="W117" i="14"/>
  <c r="Y117" i="14" s="1"/>
  <c r="K235" i="14"/>
  <c r="M235" i="14" s="1"/>
  <c r="K139" i="14"/>
  <c r="M139" i="14" s="1"/>
  <c r="W92" i="14"/>
  <c r="Y92" i="14" s="1"/>
  <c r="K450" i="14"/>
  <c r="M450" i="14" s="1"/>
  <c r="K168" i="14"/>
  <c r="M168" i="14" s="1"/>
  <c r="K330" i="14"/>
  <c r="M330" i="14" s="1"/>
  <c r="K563" i="14"/>
  <c r="M563" i="14" s="1"/>
  <c r="K241" i="14"/>
  <c r="M241" i="14" s="1"/>
  <c r="K346" i="14"/>
  <c r="M346" i="14" s="1"/>
  <c r="W339" i="14"/>
  <c r="Y339" i="14" s="1"/>
  <c r="K440" i="14"/>
  <c r="M440" i="14" s="1"/>
  <c r="M336" i="14"/>
  <c r="K128" i="14"/>
  <c r="M128" i="14" s="1"/>
  <c r="K122" i="14"/>
  <c r="M122" i="14" s="1"/>
  <c r="K328" i="14"/>
  <c r="M328" i="14" s="1"/>
  <c r="K73" i="14"/>
  <c r="M73" i="14" s="1"/>
  <c r="K488" i="14"/>
  <c r="M488" i="14" s="1"/>
  <c r="K543" i="14"/>
  <c r="M543" i="14" s="1"/>
  <c r="K265" i="14"/>
  <c r="M265" i="14" s="1"/>
  <c r="K335" i="14"/>
  <c r="M335" i="14" s="1"/>
  <c r="K521" i="14"/>
  <c r="M521" i="14" s="1"/>
  <c r="K374" i="14"/>
  <c r="M374" i="14" s="1"/>
  <c r="K263" i="14"/>
  <c r="M263" i="14" s="1"/>
  <c r="K492" i="14"/>
  <c r="M492" i="14" s="1"/>
  <c r="K503" i="14"/>
  <c r="M503" i="14" s="1"/>
  <c r="K176" i="14"/>
  <c r="M176" i="14" s="1"/>
  <c r="K8" i="14"/>
  <c r="M8" i="14" s="1"/>
  <c r="K151" i="14"/>
  <c r="M151" i="14" s="1"/>
  <c r="K182" i="14"/>
  <c r="M182" i="14" s="1"/>
  <c r="K278" i="14"/>
  <c r="M278" i="14" s="1"/>
  <c r="K272" i="14"/>
  <c r="M272" i="14" s="1"/>
  <c r="K44" i="14"/>
  <c r="M44" i="14" s="1"/>
  <c r="K415" i="14"/>
  <c r="M415" i="14" s="1"/>
  <c r="K119" i="14"/>
  <c r="M119" i="14" s="1"/>
  <c r="K364" i="14"/>
  <c r="M364" i="14" s="1"/>
  <c r="K484" i="14"/>
  <c r="M484" i="14" s="1"/>
  <c r="K53" i="14"/>
  <c r="M53" i="14" s="1"/>
  <c r="K204" i="14"/>
  <c r="M204" i="14" s="1"/>
  <c r="K135" i="14"/>
  <c r="M135" i="14" s="1"/>
  <c r="K113" i="14"/>
  <c r="M113" i="14" s="1"/>
  <c r="K214" i="14"/>
  <c r="M214" i="14" s="1"/>
  <c r="K15" i="14"/>
  <c r="M15" i="14" s="1"/>
  <c r="K20" i="14"/>
  <c r="M20" i="14" s="1"/>
  <c r="K310" i="14"/>
  <c r="M310" i="14" s="1"/>
  <c r="K125" i="14"/>
  <c r="M125" i="14" s="1"/>
  <c r="K133" i="14"/>
  <c r="M133" i="14" s="1"/>
  <c r="K501" i="14"/>
  <c r="M501" i="14" s="1"/>
  <c r="K149" i="14"/>
  <c r="M149" i="14" s="1"/>
  <c r="K229" i="14"/>
  <c r="M229" i="14" s="1"/>
  <c r="K534" i="14"/>
  <c r="M534" i="14" s="1"/>
  <c r="K333" i="14"/>
  <c r="M333" i="14" s="1"/>
  <c r="K70" i="14"/>
  <c r="M70" i="14" s="1"/>
  <c r="K380" i="14"/>
  <c r="M380" i="14" s="1"/>
  <c r="K111" i="14"/>
  <c r="M111" i="14" s="1"/>
  <c r="K516" i="14"/>
  <c r="M516" i="14" s="1"/>
  <c r="K180" i="14"/>
  <c r="M180" i="14" s="1"/>
  <c r="K525" i="14"/>
  <c r="M525" i="14" s="1"/>
  <c r="K564" i="14"/>
  <c r="M564" i="14" s="1"/>
  <c r="W545" i="14"/>
  <c r="Y545" i="14" s="1"/>
  <c r="W170" i="14"/>
  <c r="Y170" i="14" s="1"/>
  <c r="W400" i="14"/>
  <c r="Y400" i="14" s="1"/>
  <c r="W224" i="14"/>
  <c r="Y224" i="14" s="1"/>
  <c r="W445" i="14"/>
  <c r="Y445" i="14" s="1"/>
  <c r="W350" i="14"/>
  <c r="Y350" i="14" s="1"/>
  <c r="W278" i="14"/>
  <c r="Y278" i="14" s="1"/>
  <c r="W79" i="14"/>
  <c r="Y79" i="14" s="1"/>
  <c r="W286" i="14"/>
  <c r="Y286" i="14" s="1"/>
  <c r="W374" i="14"/>
  <c r="Y374" i="14" s="1"/>
  <c r="W78" i="14"/>
  <c r="Y78" i="14" s="1"/>
  <c r="W230" i="14"/>
  <c r="Y230" i="14" s="1"/>
  <c r="W363" i="14"/>
  <c r="Y363" i="14" s="1"/>
  <c r="W100" i="14"/>
  <c r="Y100" i="14" s="1"/>
  <c r="W182" i="14"/>
  <c r="Y182" i="14" s="1"/>
  <c r="W276" i="14"/>
  <c r="Y276" i="14" s="1"/>
  <c r="W212" i="14"/>
  <c r="Y212" i="14" s="1"/>
  <c r="W243" i="14"/>
  <c r="Y243" i="14" s="1"/>
  <c r="K403" i="14"/>
  <c r="M403" i="14" s="1"/>
  <c r="W147" i="14"/>
  <c r="Y147" i="14" s="1"/>
  <c r="W107" i="14"/>
  <c r="Y107" i="14" s="1"/>
  <c r="W219" i="14"/>
  <c r="Y219" i="14" s="1"/>
  <c r="W12" i="14"/>
  <c r="Y12" i="14" s="1"/>
  <c r="K170" i="14"/>
  <c r="M170" i="14" s="1"/>
  <c r="K291" i="14"/>
  <c r="M291" i="14" s="1"/>
  <c r="K227" i="14"/>
  <c r="M227" i="14" s="1"/>
  <c r="K434" i="14"/>
  <c r="M434" i="14" s="1"/>
  <c r="K538" i="14"/>
  <c r="M538" i="14" s="1"/>
  <c r="K361" i="14"/>
  <c r="M361" i="14" s="1"/>
  <c r="K27" i="14"/>
  <c r="M27" i="14" s="1"/>
  <c r="K129" i="14"/>
  <c r="M129" i="14" s="1"/>
  <c r="K266" i="14"/>
  <c r="M266" i="14" s="1"/>
  <c r="K466" i="14"/>
  <c r="M466" i="14" s="1"/>
  <c r="K554" i="14"/>
  <c r="M554" i="14" s="1"/>
  <c r="K489" i="14"/>
  <c r="M489" i="14" s="1"/>
  <c r="K353" i="14"/>
  <c r="M353" i="14" s="1"/>
  <c r="K433" i="14"/>
  <c r="M433" i="14" s="1"/>
  <c r="K167" i="14"/>
  <c r="M167" i="14" s="1"/>
  <c r="K72" i="14"/>
  <c r="M72" i="14" s="1"/>
  <c r="K66" i="14"/>
  <c r="M66" i="14" s="1"/>
  <c r="K40" i="14"/>
  <c r="M40" i="14" s="1"/>
  <c r="K329" i="14"/>
  <c r="M329" i="14" s="1"/>
  <c r="K223" i="14"/>
  <c r="M223" i="14" s="1"/>
  <c r="K552" i="14"/>
  <c r="M552" i="14" s="1"/>
  <c r="K190" i="14"/>
  <c r="M190" i="14" s="1"/>
  <c r="K518" i="14"/>
  <c r="M518" i="14" s="1"/>
  <c r="K350" i="14"/>
  <c r="M350" i="14" s="1"/>
  <c r="K78" i="14"/>
  <c r="M78" i="14" s="1"/>
  <c r="K106" i="14"/>
  <c r="M106" i="14" s="1"/>
  <c r="K526" i="14"/>
  <c r="M526" i="14" s="1"/>
  <c r="K238" i="14"/>
  <c r="M238" i="14" s="1"/>
  <c r="K257" i="14"/>
  <c r="M257" i="14" s="1"/>
  <c r="K566" i="14"/>
  <c r="M566" i="14" s="1"/>
  <c r="K414" i="14"/>
  <c r="M414" i="14" s="1"/>
  <c r="K409" i="14"/>
  <c r="M409" i="14" s="1"/>
  <c r="K32" i="14"/>
  <c r="M32" i="14" s="1"/>
  <c r="K63" i="14"/>
  <c r="M63" i="14" s="1"/>
  <c r="K116" i="14"/>
  <c r="M116" i="14" s="1"/>
  <c r="K319" i="14"/>
  <c r="M319" i="14" s="1"/>
  <c r="K246" i="14"/>
  <c r="M246" i="14" s="1"/>
  <c r="K231" i="14"/>
  <c r="M231" i="14" s="1"/>
  <c r="K420" i="14"/>
  <c r="M420" i="14" s="1"/>
  <c r="K341" i="14"/>
  <c r="M341" i="14" s="1"/>
  <c r="K548" i="14"/>
  <c r="M548" i="14" s="1"/>
  <c r="K30" i="14"/>
  <c r="M30" i="14" s="1"/>
  <c r="K156" i="14"/>
  <c r="M156" i="14" s="1"/>
  <c r="K445" i="14"/>
  <c r="M445" i="14" s="1"/>
  <c r="K102" i="14"/>
  <c r="M102" i="14" s="1"/>
  <c r="K92" i="14"/>
  <c r="M92" i="14" s="1"/>
  <c r="K286" i="14"/>
  <c r="M286" i="14" s="1"/>
  <c r="K36" i="14"/>
  <c r="M36" i="14" s="1"/>
  <c r="K108" i="14"/>
  <c r="M108" i="14" s="1"/>
  <c r="K261" i="14"/>
  <c r="M261" i="14" s="1"/>
  <c r="K270" i="14"/>
  <c r="M270" i="14" s="1"/>
  <c r="K461" i="14"/>
  <c r="M461" i="14" s="1"/>
  <c r="K300" i="14"/>
  <c r="M300" i="14" s="1"/>
  <c r="K141" i="14"/>
  <c r="M141" i="14" s="1"/>
  <c r="K423" i="14"/>
  <c r="M423" i="14" s="1"/>
  <c r="K444" i="14"/>
  <c r="M444" i="14" s="1"/>
  <c r="K140" i="14"/>
  <c r="M140" i="14" s="1"/>
  <c r="W90" i="14"/>
  <c r="Y90" i="14" s="1"/>
  <c r="W449" i="14"/>
  <c r="Y449" i="14" s="1"/>
  <c r="W288" i="14"/>
  <c r="Y288" i="14" s="1"/>
  <c r="W503" i="14"/>
  <c r="Y503" i="14" s="1"/>
  <c r="W280" i="14"/>
  <c r="Y280" i="14" s="1"/>
  <c r="W65" i="14"/>
  <c r="Y65" i="14" s="1"/>
  <c r="W528" i="14"/>
  <c r="Y528" i="14" s="1"/>
  <c r="W336" i="14"/>
  <c r="Y336" i="14" s="1"/>
  <c r="W368" i="14"/>
  <c r="Y368" i="14" s="1"/>
  <c r="W17" i="14"/>
  <c r="Y17" i="14" s="1"/>
  <c r="W200" i="14"/>
  <c r="Y200" i="14" s="1"/>
  <c r="W128" i="14"/>
  <c r="Y128" i="14" s="1"/>
  <c r="W254" i="14"/>
  <c r="Y254" i="14" s="1"/>
  <c r="W175" i="14"/>
  <c r="Y175" i="14" s="1"/>
  <c r="W367" i="14"/>
  <c r="Y367" i="14" s="1"/>
  <c r="W183" i="14"/>
  <c r="Y183" i="14" s="1"/>
  <c r="W231" i="14"/>
  <c r="Y231" i="14" s="1"/>
  <c r="W119" i="14"/>
  <c r="Y119" i="14" s="1"/>
  <c r="W166" i="14"/>
  <c r="Y166" i="14" s="1"/>
  <c r="W127" i="14"/>
  <c r="Y127" i="14" s="1"/>
  <c r="W383" i="14"/>
  <c r="Y383" i="14" s="1"/>
  <c r="W263" i="14"/>
  <c r="Y263" i="14" s="1"/>
  <c r="W557" i="14"/>
  <c r="Y557" i="14" s="1"/>
  <c r="W491" i="14"/>
  <c r="Y491" i="14" s="1"/>
  <c r="W364" i="14"/>
  <c r="Y364" i="14" s="1"/>
  <c r="W213" i="14"/>
  <c r="Y213" i="14" s="1"/>
  <c r="W188" i="14"/>
  <c r="Y188" i="14" s="1"/>
  <c r="W428" i="14"/>
  <c r="Y428" i="14" s="1"/>
  <c r="W44" i="14"/>
  <c r="Y44" i="14" s="1"/>
  <c r="W189" i="14"/>
  <c r="Y189" i="14" s="1"/>
  <c r="W29" i="14"/>
  <c r="Y29" i="14" s="1"/>
  <c r="W125" i="14"/>
  <c r="Y125" i="14" s="1"/>
  <c r="W140" i="14"/>
  <c r="Y140" i="14" s="1"/>
  <c r="W293" i="14"/>
  <c r="Y293" i="14" s="1"/>
  <c r="W59" i="14"/>
  <c r="Y59" i="14" s="1"/>
  <c r="W411" i="14"/>
  <c r="Y411" i="14" s="1"/>
  <c r="W164" i="14"/>
  <c r="Y164" i="14" s="1"/>
  <c r="K195" i="14"/>
  <c r="M195" i="14" s="1"/>
  <c r="K507" i="14"/>
  <c r="M507" i="14" s="1"/>
  <c r="K146" i="14"/>
  <c r="M146" i="14" s="1"/>
  <c r="K216" i="14"/>
  <c r="M216" i="14" s="1"/>
  <c r="K186" i="14"/>
  <c r="M186" i="14" s="1"/>
  <c r="K514" i="14"/>
  <c r="M514" i="14" s="1"/>
  <c r="W187" i="14"/>
  <c r="Y187" i="14" s="1"/>
  <c r="K169" i="14"/>
  <c r="M169" i="14" s="1"/>
  <c r="K417" i="14"/>
  <c r="M417" i="14" s="1"/>
  <c r="K496" i="14"/>
  <c r="M496" i="14" s="1"/>
  <c r="K145" i="14"/>
  <c r="M145" i="14" s="1"/>
  <c r="K562" i="14"/>
  <c r="M562" i="14" s="1"/>
  <c r="K385" i="14"/>
  <c r="M385" i="14" s="1"/>
  <c r="K217" i="14"/>
  <c r="M217" i="14" s="1"/>
  <c r="K376" i="14"/>
  <c r="M376" i="14" s="1"/>
  <c r="K248" i="14"/>
  <c r="M248" i="14" s="1"/>
  <c r="K464" i="14"/>
  <c r="M464" i="14" s="1"/>
  <c r="K344" i="14"/>
  <c r="M344" i="14" s="1"/>
  <c r="K377" i="14"/>
  <c r="M377" i="14" s="1"/>
  <c r="K497" i="14"/>
  <c r="M497" i="14" s="1"/>
  <c r="K439" i="14"/>
  <c r="M439" i="14" s="1"/>
  <c r="K431" i="14"/>
  <c r="M431" i="14" s="1"/>
  <c r="K424" i="14"/>
  <c r="M424" i="14" s="1"/>
  <c r="K502" i="14"/>
  <c r="M502" i="14" s="1"/>
  <c r="K494" i="14"/>
  <c r="M494" i="14" s="1"/>
  <c r="K134" i="14"/>
  <c r="M134" i="14" s="1"/>
  <c r="K159" i="14"/>
  <c r="M159" i="14" s="1"/>
  <c r="K127" i="14"/>
  <c r="M127" i="14" s="1"/>
  <c r="K391" i="14"/>
  <c r="M391" i="14" s="1"/>
  <c r="K46" i="14"/>
  <c r="M46" i="14" s="1"/>
  <c r="K429" i="14"/>
  <c r="M429" i="14" s="1"/>
  <c r="K253" i="14"/>
  <c r="M253" i="14" s="1"/>
  <c r="K325" i="14"/>
  <c r="M325" i="14" s="1"/>
  <c r="K356" i="14"/>
  <c r="M356" i="14" s="1"/>
  <c r="K260" i="14"/>
  <c r="M260" i="14" s="1"/>
  <c r="K29" i="14"/>
  <c r="M29" i="14" s="1"/>
  <c r="K412" i="14"/>
  <c r="M412" i="14" s="1"/>
  <c r="K453" i="14"/>
  <c r="M453" i="14" s="1"/>
  <c r="K293" i="14"/>
  <c r="M293" i="14" s="1"/>
  <c r="K285" i="14"/>
  <c r="M285" i="14" s="1"/>
  <c r="K189" i="14"/>
  <c r="M189" i="14" s="1"/>
  <c r="K268" i="14"/>
  <c r="M268" i="14" s="1"/>
  <c r="K181" i="14"/>
  <c r="M181" i="14" s="1"/>
  <c r="K60" i="14"/>
  <c r="M60" i="14" s="1"/>
  <c r="K460" i="14"/>
  <c r="M460" i="14" s="1"/>
  <c r="K37" i="14"/>
  <c r="M37" i="14" s="1"/>
  <c r="W569" i="14"/>
  <c r="Y569" i="14" s="1"/>
  <c r="W546" i="14"/>
  <c r="Y546" i="14" s="1"/>
  <c r="W418" i="14"/>
  <c r="Y418" i="14" s="1"/>
  <c r="W473" i="14"/>
  <c r="Y473" i="14" s="1"/>
  <c r="W393" i="14"/>
  <c r="Y393" i="14" s="1"/>
  <c r="W169" i="14"/>
  <c r="Y169" i="14" s="1"/>
  <c r="W105" i="14"/>
  <c r="Y105" i="14" s="1"/>
  <c r="W144" i="14"/>
  <c r="Y144" i="14" s="1"/>
  <c r="W271" i="14"/>
  <c r="Y271" i="14" s="1"/>
  <c r="W88" i="14"/>
  <c r="Y88" i="14" s="1"/>
  <c r="W488" i="14"/>
  <c r="Y488" i="14" s="1"/>
  <c r="W94" i="14"/>
  <c r="Y94" i="14" s="1"/>
  <c r="W126" i="14"/>
  <c r="Y126" i="14" s="1"/>
  <c r="W477" i="14"/>
  <c r="Y477" i="14" s="1"/>
  <c r="W501" i="14"/>
  <c r="Y501" i="14" s="1"/>
  <c r="W485" i="14"/>
  <c r="Y485" i="14" s="1"/>
  <c r="W151" i="14"/>
  <c r="Y151" i="14" s="1"/>
  <c r="W422" i="14"/>
  <c r="Y422" i="14" s="1"/>
  <c r="W359" i="14"/>
  <c r="Y359" i="14" s="1"/>
  <c r="W326" i="14"/>
  <c r="Y326" i="14" s="1"/>
  <c r="W190" i="14"/>
  <c r="Y190" i="14" s="1"/>
  <c r="W379" i="14"/>
  <c r="Y379" i="14" s="1"/>
  <c r="W387" i="14"/>
  <c r="Y387" i="14" s="1"/>
  <c r="W332" i="14"/>
  <c r="Y332" i="14" s="1"/>
  <c r="W148" i="14"/>
  <c r="Y148" i="14" s="1"/>
  <c r="W124" i="14"/>
  <c r="Y124" i="14" s="1"/>
  <c r="W43" i="14"/>
  <c r="Y43" i="14" s="1"/>
  <c r="W403" i="14"/>
  <c r="Y403" i="14" s="1"/>
  <c r="W221" i="14"/>
  <c r="Y221" i="14" s="1"/>
  <c r="W277" i="14"/>
  <c r="Y277" i="14" s="1"/>
  <c r="W500" i="14"/>
  <c r="Y500" i="14" s="1"/>
  <c r="W220" i="14"/>
  <c r="Y220" i="14" s="1"/>
  <c r="W228" i="14"/>
  <c r="Y228" i="14" s="1"/>
  <c r="W492" i="14"/>
  <c r="Y492" i="14" s="1"/>
  <c r="W235" i="14"/>
  <c r="Y235" i="14" s="1"/>
  <c r="K131" i="14"/>
  <c r="M131" i="14" s="1"/>
  <c r="W531" i="14"/>
  <c r="Y531" i="14" s="1"/>
  <c r="W139" i="14"/>
  <c r="Y139" i="14" s="1"/>
  <c r="K59" i="14"/>
  <c r="M59" i="14" s="1"/>
  <c r="K259" i="14"/>
  <c r="M259" i="14" s="1"/>
  <c r="K425" i="14"/>
  <c r="M425" i="14" s="1"/>
  <c r="K371" i="14"/>
  <c r="M371" i="14" s="1"/>
  <c r="K26" i="14"/>
  <c r="M26" i="14" s="1"/>
  <c r="K474" i="14"/>
  <c r="M474" i="14" s="1"/>
  <c r="K267" i="14"/>
  <c r="M267" i="14" s="1"/>
  <c r="K51" i="14"/>
  <c r="M51" i="14" s="1"/>
  <c r="K363" i="14"/>
  <c r="M363" i="14" s="1"/>
  <c r="K416" i="14"/>
  <c r="M416" i="14" s="1"/>
  <c r="K144" i="14"/>
  <c r="M144" i="14" s="1"/>
  <c r="K19" i="14"/>
  <c r="M19" i="14" s="1"/>
  <c r="K386" i="14"/>
  <c r="M386" i="14" s="1"/>
  <c r="K179" i="14"/>
  <c r="M179" i="14" s="1"/>
  <c r="K34" i="14"/>
  <c r="M34" i="14" s="1"/>
  <c r="K400" i="14"/>
  <c r="M400" i="14" s="1"/>
  <c r="K274" i="14"/>
  <c r="M274" i="14" s="1"/>
  <c r="K185" i="14"/>
  <c r="M185" i="14" s="1"/>
  <c r="K184" i="14"/>
  <c r="M184" i="14" s="1"/>
  <c r="K441" i="14"/>
  <c r="M441" i="14" s="1"/>
  <c r="K50" i="14"/>
  <c r="M50" i="14" s="1"/>
  <c r="K345" i="14"/>
  <c r="M345" i="14" s="1"/>
  <c r="K304" i="14"/>
  <c r="M304" i="14" s="1"/>
  <c r="K296" i="14"/>
  <c r="M296" i="14" s="1"/>
  <c r="K224" i="14"/>
  <c r="M224" i="14" s="1"/>
  <c r="K240" i="14"/>
  <c r="M240" i="14" s="1"/>
  <c r="K88" i="14"/>
  <c r="M88" i="14" s="1"/>
  <c r="K279" i="14"/>
  <c r="M279" i="14" s="1"/>
  <c r="K7" i="14"/>
  <c r="M7" i="14" s="1"/>
  <c r="K342" i="14"/>
  <c r="M342" i="14" s="1"/>
  <c r="K327" i="14"/>
  <c r="M327" i="14" s="1"/>
  <c r="K519" i="14"/>
  <c r="M519" i="14" s="1"/>
  <c r="K390" i="14"/>
  <c r="M390" i="14" s="1"/>
  <c r="K273" i="14"/>
  <c r="M273" i="14" s="1"/>
  <c r="K84" i="14"/>
  <c r="M84" i="14" s="1"/>
  <c r="K349" i="14"/>
  <c r="M349" i="14" s="1"/>
  <c r="K557" i="14"/>
  <c r="M557" i="14" s="1"/>
  <c r="K22" i="14"/>
  <c r="M22" i="14" s="1"/>
  <c r="K405" i="14"/>
  <c r="M405" i="14" s="1"/>
  <c r="K262" i="14"/>
  <c r="M262" i="14" s="1"/>
  <c r="K28" i="14"/>
  <c r="M28" i="14" s="1"/>
  <c r="K56" i="14"/>
  <c r="M56" i="14" s="1"/>
  <c r="K389" i="14"/>
  <c r="M389" i="14" s="1"/>
  <c r="K228" i="14"/>
  <c r="M228" i="14" s="1"/>
  <c r="K500" i="14"/>
  <c r="M500" i="14" s="1"/>
  <c r="K532" i="14"/>
  <c r="M532" i="14" s="1"/>
  <c r="K317" i="14"/>
  <c r="M317" i="14" s="1"/>
  <c r="K188" i="14"/>
  <c r="M188" i="14" s="1"/>
  <c r="K132" i="14"/>
  <c r="M132" i="14" s="1"/>
  <c r="K21" i="14"/>
  <c r="M21" i="14" s="1"/>
  <c r="K372" i="14"/>
  <c r="M372" i="14" s="1"/>
  <c r="K476" i="14"/>
  <c r="M476" i="14" s="1"/>
  <c r="K452" i="14"/>
  <c r="M452" i="14" s="1"/>
  <c r="W330" i="14"/>
  <c r="Y330" i="14" s="1"/>
  <c r="W42" i="14"/>
  <c r="Y42" i="14" s="1"/>
  <c r="W384" i="14"/>
  <c r="Y384" i="14" s="1"/>
  <c r="W290" i="14"/>
  <c r="Y290" i="14" s="1"/>
  <c r="W376" i="14"/>
  <c r="Y376" i="14" s="1"/>
  <c r="W265" i="14"/>
  <c r="Y265" i="14" s="1"/>
  <c r="W385" i="14"/>
  <c r="Y385" i="14" s="1"/>
  <c r="W407" i="14"/>
  <c r="Y407" i="14" s="1"/>
  <c r="W478" i="14"/>
  <c r="Y478" i="14" s="1"/>
  <c r="W168" i="14"/>
  <c r="Y168" i="14" s="1"/>
  <c r="W239" i="14"/>
  <c r="Y239" i="14" s="1"/>
  <c r="W375" i="14"/>
  <c r="Y375" i="14" s="1"/>
  <c r="W319" i="14"/>
  <c r="Y319" i="14" s="1"/>
  <c r="W399" i="14"/>
  <c r="Y399" i="14" s="1"/>
  <c r="W550" i="14"/>
  <c r="Y550" i="14" s="1"/>
  <c r="W494" i="14"/>
  <c r="Y494" i="14" s="1"/>
  <c r="W70" i="14"/>
  <c r="Y70" i="14" s="1"/>
  <c r="W558" i="14"/>
  <c r="Y558" i="14" s="1"/>
  <c r="W31" i="14"/>
  <c r="Y31" i="14" s="1"/>
  <c r="W358" i="14"/>
  <c r="Y358" i="14" s="1"/>
  <c r="W85" i="14"/>
  <c r="Y85" i="14" s="1"/>
  <c r="W547" i="14"/>
  <c r="Y547" i="14" s="1"/>
  <c r="W499" i="14"/>
  <c r="Y499" i="14" s="1"/>
  <c r="W556" i="14"/>
  <c r="Y556" i="14" s="1"/>
  <c r="W14" i="14"/>
  <c r="Y14" i="14" s="1"/>
  <c r="W75" i="14"/>
  <c r="Y75" i="14" s="1"/>
  <c r="W84" i="14"/>
  <c r="Y84" i="14" s="1"/>
  <c r="W420" i="14"/>
  <c r="Y420" i="14" s="1"/>
  <c r="W507" i="14"/>
  <c r="Y507" i="14" s="1"/>
  <c r="W229" i="14"/>
  <c r="Y229" i="14" s="1"/>
  <c r="W35" i="14"/>
  <c r="Y35" i="14" s="1"/>
  <c r="K243" i="14"/>
  <c r="M243" i="14" s="1"/>
  <c r="K475" i="14"/>
  <c r="M475" i="14" s="1"/>
  <c r="W155" i="14"/>
  <c r="Y155" i="14" s="1"/>
  <c r="W133" i="14"/>
  <c r="Y133" i="14" s="1"/>
  <c r="W468" i="14"/>
  <c r="Y468" i="14" s="1"/>
  <c r="K547" i="14"/>
  <c r="M547" i="14" s="1"/>
  <c r="M210" i="14"/>
  <c r="K171" i="14"/>
  <c r="M171" i="14" s="1"/>
  <c r="K226" i="14"/>
  <c r="M226" i="14" s="1"/>
  <c r="K187" i="14"/>
  <c r="M187" i="14" s="1"/>
  <c r="K515" i="14"/>
  <c r="M515" i="14" s="1"/>
  <c r="K394" i="14"/>
  <c r="M394" i="14" s="1"/>
  <c r="K161" i="14"/>
  <c r="M161" i="14" s="1"/>
  <c r="K162" i="14"/>
  <c r="M162" i="14" s="1"/>
  <c r="K298" i="14"/>
  <c r="M298" i="14" s="1"/>
  <c r="K313" i="14"/>
  <c r="M313" i="14" s="1"/>
  <c r="K107" i="14"/>
  <c r="M107" i="14" s="1"/>
  <c r="K305" i="14"/>
  <c r="M305" i="14" s="1"/>
  <c r="K193" i="14"/>
  <c r="M193" i="14" s="1"/>
  <c r="K322" i="14"/>
  <c r="M322" i="14" s="1"/>
  <c r="K249" i="14"/>
  <c r="M249" i="14" s="1"/>
  <c r="K201" i="14"/>
  <c r="M201" i="14" s="1"/>
  <c r="K560" i="14"/>
  <c r="M560" i="14" s="1"/>
  <c r="K49" i="14"/>
  <c r="M49" i="14" s="1"/>
  <c r="K215" i="14"/>
  <c r="M215" i="14" s="1"/>
  <c r="K536" i="14"/>
  <c r="M536" i="14" s="1"/>
  <c r="K89" i="14"/>
  <c r="M89" i="14" s="1"/>
  <c r="K112" i="14"/>
  <c r="M112" i="14" s="1"/>
  <c r="K208" i="14"/>
  <c r="M208" i="14" s="1"/>
  <c r="K512" i="14"/>
  <c r="M512" i="14" s="1"/>
  <c r="K289" i="14"/>
  <c r="M289" i="14" s="1"/>
  <c r="K166" i="14"/>
  <c r="M166" i="14" s="1"/>
  <c r="K192" i="14"/>
  <c r="M192" i="14" s="1"/>
  <c r="K130" i="14"/>
  <c r="M130" i="14" s="1"/>
  <c r="K74" i="14"/>
  <c r="M74" i="14" s="1"/>
  <c r="K247" i="14"/>
  <c r="M247" i="14" s="1"/>
  <c r="K559" i="14"/>
  <c r="M559" i="14" s="1"/>
  <c r="K93" i="14"/>
  <c r="M93" i="14" s="1"/>
  <c r="K174" i="14"/>
  <c r="M174" i="14" s="1"/>
  <c r="K173" i="14"/>
  <c r="M173" i="14" s="1"/>
  <c r="K101" i="14"/>
  <c r="M101" i="14" s="1"/>
  <c r="K437" i="14"/>
  <c r="M437" i="14" s="1"/>
  <c r="K165" i="14"/>
  <c r="M165" i="14" s="1"/>
  <c r="K421" i="14"/>
  <c r="M421" i="14" s="1"/>
  <c r="K309" i="14"/>
  <c r="M309" i="14" s="1"/>
  <c r="K52" i="14"/>
  <c r="M52" i="14" s="1"/>
  <c r="K517" i="14"/>
  <c r="M517" i="14" s="1"/>
  <c r="K428" i="14"/>
  <c r="M428" i="14" s="1"/>
  <c r="K220" i="14"/>
  <c r="M220" i="14" s="1"/>
  <c r="K493" i="14"/>
  <c r="M493" i="14" s="1"/>
  <c r="W409" i="14" l="1"/>
  <c r="Y409" i="14" s="1"/>
  <c r="W18" i="14"/>
  <c r="Y18" i="14" s="1"/>
  <c r="W26" i="14"/>
  <c r="Y26" i="14" s="1"/>
  <c r="W73" i="14"/>
  <c r="Y73" i="14" s="1"/>
  <c r="W255" i="14"/>
  <c r="Y255" i="14" s="1"/>
  <c r="W389" i="14"/>
  <c r="Y389" i="14" s="1"/>
  <c r="K339" i="14"/>
  <c r="M339" i="14" s="1"/>
  <c r="K337" i="14"/>
  <c r="M337" i="14" s="1"/>
  <c r="W55" i="14"/>
  <c r="Y55" i="14" s="1"/>
  <c r="W534" i="14"/>
  <c r="Y534" i="14" s="1"/>
  <c r="W266" i="14"/>
  <c r="Y266" i="14" s="1"/>
  <c r="W466" i="14"/>
  <c r="Y466" i="14" s="1"/>
  <c r="W313" i="14"/>
  <c r="Y313" i="14" s="1"/>
  <c r="W225" i="14"/>
  <c r="Y225" i="14" s="1"/>
  <c r="W58" i="14"/>
  <c r="Y58" i="14" s="1"/>
  <c r="W510" i="14"/>
  <c r="Y510" i="14" s="1"/>
  <c r="W294" i="14"/>
  <c r="Y294" i="14" s="1"/>
  <c r="W134" i="14"/>
  <c r="Y134" i="14" s="1"/>
  <c r="W39" i="14"/>
  <c r="Y39" i="14" s="1"/>
  <c r="W342" i="14"/>
  <c r="Y342" i="14" s="1"/>
  <c r="W334" i="14"/>
  <c r="Y334" i="14" s="1"/>
  <c r="W99" i="14"/>
  <c r="Y99" i="14" s="1"/>
  <c r="W45" i="14"/>
  <c r="Y45" i="14" s="1"/>
  <c r="K123" i="14"/>
  <c r="M123" i="14" s="1"/>
  <c r="W408" i="14"/>
  <c r="Y408" i="14" s="1"/>
  <c r="W54" i="14"/>
  <c r="Y54" i="14" s="1"/>
  <c r="W415" i="14"/>
  <c r="Y415" i="14" s="1"/>
  <c r="W559" i="14"/>
  <c r="Y559" i="14" s="1"/>
  <c r="W184" i="14"/>
  <c r="Y184" i="14" s="1"/>
  <c r="W522" i="14"/>
  <c r="Y522" i="14" s="1"/>
  <c r="W62" i="14"/>
  <c r="Y62" i="14" s="1"/>
  <c r="W153" i="14"/>
  <c r="Y153" i="14" s="1"/>
  <c r="W490" i="14"/>
  <c r="Y490" i="14" s="1"/>
  <c r="W304" i="14"/>
  <c r="Y304" i="14" s="1"/>
  <c r="W321" i="14"/>
  <c r="Y321" i="14" s="1"/>
  <c r="W63" i="14"/>
  <c r="Y63" i="14" s="1"/>
  <c r="W71" i="14"/>
  <c r="Y71" i="14" s="1"/>
  <c r="W112" i="14"/>
  <c r="Y112" i="14" s="1"/>
  <c r="W121" i="14"/>
  <c r="Y121" i="14" s="1"/>
  <c r="W562" i="14"/>
  <c r="Y562" i="14" s="1"/>
  <c r="W49" i="14"/>
  <c r="Y49" i="14" s="1"/>
  <c r="W362" i="14"/>
  <c r="Y362" i="14" s="1"/>
  <c r="W257" i="14"/>
  <c r="Y257" i="14" s="1"/>
  <c r="W426" i="14"/>
  <c r="Y426" i="14" s="1"/>
  <c r="W222" i="14"/>
  <c r="Y222" i="14" s="1"/>
  <c r="W232" i="14"/>
  <c r="Y232" i="14" s="1"/>
  <c r="W465" i="14"/>
  <c r="Y465" i="14" s="1"/>
  <c r="W202" i="14"/>
  <c r="Y202" i="14" s="1"/>
  <c r="W314" i="14"/>
  <c r="Y314" i="14" s="1"/>
  <c r="Y7" i="14"/>
  <c r="W240" i="14"/>
  <c r="Y240" i="14" s="1"/>
  <c r="W177" i="14"/>
  <c r="Y177" i="14" s="1"/>
  <c r="Y435" i="14"/>
  <c r="K99" i="14"/>
  <c r="M99" i="14" s="1"/>
  <c r="K352" i="14"/>
  <c r="M352" i="14" s="1"/>
  <c r="K509" i="14"/>
  <c r="M509" i="14" s="1"/>
  <c r="K196" i="14"/>
  <c r="M196" i="14" s="1"/>
  <c r="K451" i="14"/>
  <c r="M451" i="14" s="1"/>
  <c r="K282" i="14"/>
  <c r="M282" i="14" s="1"/>
  <c r="K472" i="14"/>
  <c r="M472" i="14" s="1"/>
  <c r="K41" i="14"/>
  <c r="M41" i="14" s="1"/>
  <c r="K295" i="14"/>
  <c r="M295" i="14" s="1"/>
  <c r="K255" i="14"/>
  <c r="M255" i="14" s="1"/>
  <c r="K463" i="14"/>
  <c r="M463" i="14" s="1"/>
  <c r="W102" i="14"/>
  <c r="Y102" i="14" s="1"/>
  <c r="K419" i="14"/>
  <c r="M419" i="14" s="1"/>
  <c r="K82" i="14"/>
  <c r="M82" i="14" s="1"/>
  <c r="K528" i="14"/>
  <c r="M528" i="14" s="1"/>
  <c r="K206" i="14"/>
  <c r="M206" i="14" s="1"/>
  <c r="K508" i="14"/>
  <c r="M508" i="14" s="1"/>
  <c r="K436" i="14"/>
  <c r="M436" i="14" s="1"/>
  <c r="K468" i="14"/>
  <c r="M468" i="14" s="1"/>
  <c r="M487" i="14"/>
  <c r="K284" i="14"/>
  <c r="K205" i="14"/>
  <c r="M205" i="14" s="1"/>
  <c r="K312" i="14"/>
  <c r="M312" i="14" s="1"/>
  <c r="K368" i="14"/>
  <c r="M368" i="14" s="1"/>
  <c r="K97" i="14"/>
  <c r="M97" i="14" s="1"/>
  <c r="K109" i="14"/>
  <c r="M109" i="14" s="1"/>
  <c r="K117" i="14"/>
  <c r="M117" i="14" s="1"/>
  <c r="W179" i="14"/>
  <c r="Y179" i="14" s="1"/>
  <c r="K136" i="14"/>
  <c r="M136" i="14" s="1"/>
  <c r="K504" i="14"/>
  <c r="M504" i="14" s="1"/>
  <c r="K94" i="14"/>
  <c r="M94" i="14" s="1"/>
  <c r="K477" i="14"/>
  <c r="M477" i="14" s="1"/>
  <c r="K124" i="14"/>
  <c r="M124" i="14" s="1"/>
  <c r="K362" i="14"/>
  <c r="M362" i="14" s="1"/>
  <c r="K455" i="14"/>
  <c r="M455" i="14" s="1"/>
  <c r="K358" i="14"/>
  <c r="M358" i="14" s="1"/>
  <c r="K383" i="14"/>
  <c r="M383" i="14" s="1"/>
  <c r="K54" i="14"/>
  <c r="M54" i="14" s="1"/>
  <c r="W337" i="14"/>
  <c r="Y337" i="14" s="1"/>
  <c r="W178" i="14"/>
  <c r="Y178" i="14" s="1"/>
  <c r="W122" i="14"/>
  <c r="Y122" i="14" s="1"/>
  <c r="W89" i="14"/>
  <c r="Y89" i="14" s="1"/>
  <c r="W386" i="14"/>
  <c r="Y386" i="14" s="1"/>
  <c r="W130" i="14"/>
  <c r="Y130" i="14" s="1"/>
  <c r="W448" i="14"/>
  <c r="Y448" i="14" s="1"/>
  <c r="W57" i="14"/>
  <c r="Y57" i="14" s="1"/>
  <c r="W479" i="14"/>
  <c r="Y479" i="14" s="1"/>
  <c r="W463" i="14"/>
  <c r="Y463" i="14" s="1"/>
  <c r="W25" i="14"/>
  <c r="Y25" i="14" s="1"/>
  <c r="W8" i="14"/>
  <c r="Y8" i="14" s="1"/>
  <c r="W176" i="14"/>
  <c r="Y176" i="14" s="1"/>
  <c r="W248" i="14"/>
  <c r="Y248" i="14" s="1"/>
  <c r="W33" i="14"/>
  <c r="Y33" i="14" s="1"/>
  <c r="W352" i="14"/>
  <c r="Y352" i="14" s="1"/>
  <c r="W279" i="14"/>
  <c r="Y279" i="14" s="1"/>
  <c r="W86" i="14"/>
  <c r="Y86" i="14" s="1"/>
  <c r="W137" i="14"/>
  <c r="Y137" i="14" s="1"/>
  <c r="W64" i="14"/>
  <c r="Y64" i="14" s="1"/>
  <c r="W565" i="14"/>
  <c r="Y565" i="14" s="1"/>
  <c r="W142" i="14"/>
  <c r="Y142" i="14" s="1"/>
  <c r="W335" i="14"/>
  <c r="Y335" i="14" s="1"/>
  <c r="W310" i="14"/>
  <c r="Y310" i="14" s="1"/>
  <c r="W371" i="14"/>
  <c r="Y371" i="14" s="1"/>
  <c r="W46" i="14"/>
  <c r="Y46" i="14" s="1"/>
  <c r="W549" i="14"/>
  <c r="Y549" i="14" s="1"/>
  <c r="W236" i="14"/>
  <c r="Y236" i="14" s="1"/>
  <c r="W388" i="14"/>
  <c r="Y388" i="14" s="1"/>
  <c r="W52" i="14"/>
  <c r="Y52" i="14" s="1"/>
  <c r="K427" i="14"/>
  <c r="M427" i="14" s="1"/>
  <c r="K104" i="14"/>
  <c r="M104" i="14" s="1"/>
  <c r="K331" i="14"/>
  <c r="M331" i="14" s="1"/>
  <c r="K218" i="14"/>
  <c r="M218" i="14" s="1"/>
  <c r="W227" i="14"/>
  <c r="Y227" i="14" s="1"/>
  <c r="K75" i="14"/>
  <c r="M75" i="14" s="1"/>
  <c r="K402" i="14"/>
  <c r="M402" i="14" s="1"/>
  <c r="K482" i="14"/>
  <c r="M482" i="14" s="1"/>
  <c r="K366" i="14"/>
  <c r="M366" i="14" s="1"/>
  <c r="K239" i="14"/>
  <c r="M239" i="14" s="1"/>
  <c r="K511" i="14"/>
  <c r="M511" i="14" s="1"/>
  <c r="K520" i="14"/>
  <c r="M520" i="14" s="1"/>
  <c r="K269" i="14"/>
  <c r="M269" i="14" s="1"/>
  <c r="K422" i="14"/>
  <c r="M422" i="14" s="1"/>
  <c r="W82" i="14"/>
  <c r="Y82" i="14" s="1"/>
  <c r="W10" i="14"/>
  <c r="Y10" i="14" s="1"/>
  <c r="W250" i="14"/>
  <c r="Y250" i="14" s="1"/>
  <c r="W249" i="14"/>
  <c r="Y249" i="14" s="1"/>
  <c r="W338" i="14"/>
  <c r="Y338" i="14" s="1"/>
  <c r="W441" i="14"/>
  <c r="Y441" i="14" s="1"/>
  <c r="W505" i="14"/>
  <c r="Y505" i="14" s="1"/>
  <c r="W457" i="14"/>
  <c r="Y457" i="14" s="1"/>
  <c r="W482" i="14"/>
  <c r="Y482" i="14" s="1"/>
  <c r="W377" i="14"/>
  <c r="Y377" i="14" s="1"/>
  <c r="W312" i="14"/>
  <c r="Y312" i="14" s="1"/>
  <c r="W24" i="14"/>
  <c r="Y24" i="14" s="1"/>
  <c r="W328" i="14"/>
  <c r="Y328" i="14" s="1"/>
  <c r="W104" i="14"/>
  <c r="Y104" i="14" s="1"/>
  <c r="W209" i="14"/>
  <c r="Y209" i="14" s="1"/>
  <c r="W536" i="14"/>
  <c r="Y536" i="14" s="1"/>
  <c r="W487" i="14"/>
  <c r="Y487" i="14" s="1"/>
  <c r="W527" i="14"/>
  <c r="Y527" i="14" s="1"/>
  <c r="W504" i="14"/>
  <c r="Y504" i="14" s="1"/>
  <c r="W551" i="14"/>
  <c r="Y551" i="14" s="1"/>
  <c r="W511" i="14"/>
  <c r="Y511" i="14" s="1"/>
  <c r="W217" i="14"/>
  <c r="Y217" i="14" s="1"/>
  <c r="W391" i="14"/>
  <c r="Y391" i="14" s="1"/>
  <c r="W20" i="14"/>
  <c r="Y20" i="14" s="1"/>
  <c r="W22" i="14"/>
  <c r="Y22" i="14" s="1"/>
  <c r="W483" i="14"/>
  <c r="Y483" i="14" s="1"/>
  <c r="W317" i="14"/>
  <c r="Y317" i="14" s="1"/>
  <c r="W325" i="14"/>
  <c r="Y325" i="14" s="1"/>
  <c r="W517" i="14"/>
  <c r="Y517" i="14" s="1"/>
  <c r="W291" i="14"/>
  <c r="Y291" i="14" s="1"/>
  <c r="W343" i="14"/>
  <c r="Y343" i="14" s="1"/>
  <c r="W245" i="14"/>
  <c r="Y245" i="14" s="1"/>
  <c r="W252" i="14"/>
  <c r="Y252" i="14" s="1"/>
  <c r="W444" i="14"/>
  <c r="Y444" i="14" s="1"/>
  <c r="W141" i="14"/>
  <c r="Y141" i="14" s="1"/>
  <c r="W108" i="14"/>
  <c r="Y108" i="14" s="1"/>
  <c r="W61" i="14"/>
  <c r="Y61" i="14" s="1"/>
  <c r="W204" i="14"/>
  <c r="Y204" i="14" s="1"/>
  <c r="W115" i="14"/>
  <c r="Y115" i="14" s="1"/>
  <c r="W205" i="14"/>
  <c r="Y205" i="14" s="1"/>
  <c r="W357" i="14"/>
  <c r="Y357" i="14" s="1"/>
  <c r="K531" i="14"/>
  <c r="M531" i="14" s="1"/>
  <c r="K347" i="14"/>
  <c r="M347" i="14" s="1"/>
  <c r="W515" i="14"/>
  <c r="Y515" i="14" s="1"/>
  <c r="K498" i="14"/>
  <c r="M498" i="14" s="1"/>
  <c r="K544" i="14"/>
  <c r="M544" i="14" s="1"/>
  <c r="K105" i="14"/>
  <c r="M105" i="14" s="1"/>
  <c r="K465" i="14"/>
  <c r="M465" i="14" s="1"/>
  <c r="K150" i="14"/>
  <c r="M150" i="14" s="1"/>
  <c r="K138" i="14"/>
  <c r="M138" i="14" s="1"/>
  <c r="K222" i="14"/>
  <c r="M222" i="14" s="1"/>
  <c r="K369" i="14"/>
  <c r="M369" i="14" s="1"/>
  <c r="K294" i="14"/>
  <c r="M294" i="14" s="1"/>
  <c r="K79" i="14"/>
  <c r="M79" i="14" s="1"/>
  <c r="W50" i="14"/>
  <c r="Y50" i="14" s="1"/>
  <c r="W281" i="14"/>
  <c r="Y281" i="14" s="1"/>
  <c r="W450" i="14"/>
  <c r="Y450" i="14" s="1"/>
  <c r="W345" i="14"/>
  <c r="Y345" i="14" s="1"/>
  <c r="W537" i="14"/>
  <c r="Y537" i="14" s="1"/>
  <c r="W194" i="14"/>
  <c r="Y194" i="14" s="1"/>
  <c r="W529" i="14"/>
  <c r="Y529" i="14" s="1"/>
  <c r="W553" i="14"/>
  <c r="Y553" i="14" s="1"/>
  <c r="W410" i="14"/>
  <c r="Y410" i="14" s="1"/>
  <c r="W66" i="14"/>
  <c r="Y66" i="14" s="1"/>
  <c r="W234" i="14"/>
  <c r="Y234" i="14" s="1"/>
  <c r="W361" i="14"/>
  <c r="Y361" i="14" s="1"/>
  <c r="W297" i="14"/>
  <c r="Y297" i="14" s="1"/>
  <c r="W354" i="14"/>
  <c r="Y354" i="14" s="1"/>
  <c r="W9" i="14"/>
  <c r="Y9" i="14" s="1"/>
  <c r="W520" i="14"/>
  <c r="Y520" i="14" s="1"/>
  <c r="W40" i="14"/>
  <c r="Y40" i="14" s="1"/>
  <c r="W305" i="14"/>
  <c r="Y305" i="14" s="1"/>
  <c r="W273" i="14"/>
  <c r="Y273" i="14" s="1"/>
  <c r="W80" i="14"/>
  <c r="Y80" i="14" s="1"/>
  <c r="W152" i="14"/>
  <c r="Y152" i="14" s="1"/>
  <c r="W129" i="14"/>
  <c r="Y129" i="14" s="1"/>
  <c r="W216" i="14"/>
  <c r="Y216" i="14" s="1"/>
  <c r="W416" i="14"/>
  <c r="Y416" i="14" s="1"/>
  <c r="W185" i="14"/>
  <c r="Y185" i="14" s="1"/>
  <c r="W160" i="14"/>
  <c r="Y160" i="14" s="1"/>
  <c r="W95" i="14"/>
  <c r="Y95" i="14" s="1"/>
  <c r="W462" i="14"/>
  <c r="Y462" i="14" s="1"/>
  <c r="W438" i="14"/>
  <c r="Y438" i="14" s="1"/>
  <c r="W199" i="14"/>
  <c r="Y199" i="14" s="1"/>
  <c r="W198" i="14"/>
  <c r="Y198" i="14" s="1"/>
  <c r="W191" i="14"/>
  <c r="Y191" i="14" s="1"/>
  <c r="W564" i="14"/>
  <c r="Y564" i="14" s="1"/>
  <c r="W299" i="14"/>
  <c r="Y299" i="14" s="1"/>
  <c r="W267" i="14"/>
  <c r="Y267" i="14" s="1"/>
  <c r="W397" i="14"/>
  <c r="Y397" i="14" s="1"/>
  <c r="W347" i="14"/>
  <c r="Y347" i="14" s="1"/>
  <c r="W524" i="14"/>
  <c r="Y524" i="14" s="1"/>
  <c r="W165" i="14"/>
  <c r="Y165" i="14" s="1"/>
  <c r="W427" i="14"/>
  <c r="Y427" i="14" s="1"/>
  <c r="W68" i="14"/>
  <c r="Y68" i="14" s="1"/>
  <c r="W467" i="14"/>
  <c r="Y467" i="14" s="1"/>
  <c r="W244" i="14"/>
  <c r="Y244" i="14" s="1"/>
  <c r="W323" i="14"/>
  <c r="Y323" i="14" s="1"/>
  <c r="K154" i="14"/>
  <c r="M154" i="14" s="1"/>
  <c r="W380" i="14"/>
  <c r="Y380" i="14" s="1"/>
  <c r="K426" i="14"/>
  <c r="M426" i="14" s="1"/>
  <c r="W203" i="14"/>
  <c r="Y203" i="14" s="1"/>
  <c r="K202" i="14"/>
  <c r="M202" i="14" s="1"/>
  <c r="W83" i="14"/>
  <c r="Y83" i="14" s="1"/>
  <c r="M558" i="14"/>
  <c r="K280" i="14"/>
  <c r="M280" i="14" s="1"/>
  <c r="K232" i="14"/>
  <c r="M232" i="14" s="1"/>
  <c r="K456" i="14"/>
  <c r="M456" i="14" s="1"/>
  <c r="K95" i="14"/>
  <c r="M95" i="14" s="1"/>
  <c r="K233" i="14"/>
  <c r="M233" i="14" s="1"/>
  <c r="K365" i="14"/>
  <c r="M365" i="14" s="1"/>
  <c r="K375" i="14"/>
  <c r="M375" i="14" s="1"/>
  <c r="W521" i="14"/>
  <c r="Y521" i="14" s="1"/>
  <c r="W242" i="14"/>
  <c r="Y242" i="14" s="1"/>
  <c r="W146" i="14"/>
  <c r="Y146" i="14" s="1"/>
  <c r="W497" i="14"/>
  <c r="Y497" i="14" s="1"/>
  <c r="W241" i="14"/>
  <c r="Y241" i="14" s="1"/>
  <c r="W417" i="14"/>
  <c r="Y417" i="14" s="1"/>
  <c r="W552" i="14"/>
  <c r="Y552" i="14" s="1"/>
  <c r="W512" i="14"/>
  <c r="Y512" i="14" s="1"/>
  <c r="W289" i="14"/>
  <c r="Y289" i="14" s="1"/>
  <c r="W568" i="14"/>
  <c r="Y568" i="14" s="1"/>
  <c r="W344" i="14"/>
  <c r="Y344" i="14" s="1"/>
  <c r="W161" i="14"/>
  <c r="Y161" i="14" s="1"/>
  <c r="W41" i="14"/>
  <c r="Y41" i="14" s="1"/>
  <c r="W440" i="14"/>
  <c r="Y440" i="14" s="1"/>
  <c r="W382" i="14"/>
  <c r="Y382" i="14" s="1"/>
  <c r="W461" i="14"/>
  <c r="Y461" i="14" s="1"/>
  <c r="W120" i="14"/>
  <c r="Y120" i="14" s="1"/>
  <c r="W302" i="14"/>
  <c r="Y302" i="14" s="1"/>
  <c r="W526" i="14"/>
  <c r="Y526" i="14" s="1"/>
  <c r="W429" i="14"/>
  <c r="Y429" i="14" s="1"/>
  <c r="W158" i="14"/>
  <c r="Y158" i="14" s="1"/>
  <c r="W430" i="14"/>
  <c r="Y430" i="14" s="1"/>
  <c r="W469" i="14"/>
  <c r="Y469" i="14" s="1"/>
  <c r="W502" i="14"/>
  <c r="Y502" i="14" s="1"/>
  <c r="W110" i="14"/>
  <c r="Y110" i="14" s="1"/>
  <c r="W390" i="14"/>
  <c r="Y390" i="14" s="1"/>
  <c r="W406" i="14"/>
  <c r="Y406" i="14" s="1"/>
  <c r="W525" i="14"/>
  <c r="Y525" i="14" s="1"/>
  <c r="W174" i="14"/>
  <c r="Y174" i="14" s="1"/>
  <c r="W180" i="14"/>
  <c r="Y180" i="14" s="1"/>
  <c r="W283" i="14"/>
  <c r="Y283" i="14" s="1"/>
  <c r="W37" i="14"/>
  <c r="Y37" i="14" s="1"/>
  <c r="K411" i="14"/>
  <c r="M411" i="14" s="1"/>
  <c r="W60" i="14"/>
  <c r="Y60" i="14" s="1"/>
  <c r="K323" i="14"/>
  <c r="M323" i="14" s="1"/>
  <c r="W237" i="14"/>
  <c r="Y237" i="14" s="1"/>
  <c r="W172" i="14"/>
  <c r="Y172" i="14" s="1"/>
  <c r="K152" i="14"/>
  <c r="M152" i="14" s="1"/>
  <c r="K114" i="14"/>
  <c r="M114" i="14" s="1"/>
  <c r="K435" i="14"/>
  <c r="M435" i="14" s="1"/>
  <c r="K506" i="14"/>
  <c r="M506" i="14" s="1"/>
  <c r="K297" i="14"/>
  <c r="M297" i="14" s="1"/>
  <c r="K288" i="14"/>
  <c r="M288" i="14" s="1"/>
  <c r="K470" i="14"/>
  <c r="M470" i="14" s="1"/>
  <c r="K481" i="14"/>
  <c r="M481" i="14" s="1"/>
  <c r="K43" i="14"/>
  <c r="M43" i="14" s="1"/>
  <c r="K408" i="14"/>
  <c r="M408" i="14" s="1"/>
  <c r="K334" i="14"/>
  <c r="M334" i="14" s="1"/>
  <c r="K69" i="14"/>
  <c r="M69" i="14" s="1"/>
  <c r="W322" i="14"/>
  <c r="Y322" i="14" s="1"/>
  <c r="W513" i="14"/>
  <c r="Y513" i="14" s="1"/>
  <c r="W538" i="14"/>
  <c r="Y538" i="14" s="1"/>
  <c r="W506" i="14"/>
  <c r="Y506" i="14" s="1"/>
  <c r="W74" i="14"/>
  <c r="Y74" i="14" s="1"/>
  <c r="W329" i="14"/>
  <c r="Y329" i="14" s="1"/>
  <c r="W433" i="14"/>
  <c r="Y433" i="14" s="1"/>
  <c r="W298" i="14"/>
  <c r="Y298" i="14" s="1"/>
  <c r="W458" i="14"/>
  <c r="Y458" i="14" s="1"/>
  <c r="W272" i="14"/>
  <c r="Y272" i="14" s="1"/>
  <c r="W456" i="14"/>
  <c r="Y456" i="14" s="1"/>
  <c r="W193" i="14"/>
  <c r="Y193" i="14" s="1"/>
  <c r="W208" i="14"/>
  <c r="Y208" i="14" s="1"/>
  <c r="W519" i="14"/>
  <c r="Y519" i="14" s="1"/>
  <c r="W496" i="14"/>
  <c r="Y496" i="14" s="1"/>
  <c r="W421" i="14"/>
  <c r="Y421" i="14" s="1"/>
  <c r="W453" i="14"/>
  <c r="Y453" i="14" s="1"/>
  <c r="W150" i="14"/>
  <c r="Y150" i="14" s="1"/>
  <c r="W540" i="14"/>
  <c r="Y540" i="14" s="1"/>
  <c r="W523" i="14"/>
  <c r="Y523" i="14" s="1"/>
  <c r="W451" i="14"/>
  <c r="Y451" i="14" s="1"/>
  <c r="W349" i="14"/>
  <c r="Y349" i="14" s="1"/>
  <c r="W76" i="14"/>
  <c r="Y76" i="14" s="1"/>
  <c r="W533" i="14"/>
  <c r="Y533" i="14" s="1"/>
  <c r="W419" i="14"/>
  <c r="Y419" i="14" s="1"/>
  <c r="W11" i="14"/>
  <c r="Y11" i="14" s="1"/>
  <c r="W275" i="14"/>
  <c r="Y275" i="14" s="1"/>
  <c r="W516" i="14"/>
  <c r="Y516" i="14" s="1"/>
  <c r="W539" i="14"/>
  <c r="Y539" i="14" s="1"/>
  <c r="K539" i="14"/>
  <c r="M539" i="14" s="1"/>
  <c r="W69" i="14"/>
  <c r="Y69" i="14" s="1"/>
  <c r="K306" i="14"/>
  <c r="M306" i="14" s="1"/>
  <c r="K418" i="14"/>
  <c r="M418" i="14" s="1"/>
  <c r="W211" i="14"/>
  <c r="Y211" i="14" s="1"/>
  <c r="K523" i="14"/>
  <c r="M523" i="14" s="1"/>
  <c r="K234" i="14"/>
  <c r="M234" i="14" s="1"/>
  <c r="K58" i="14"/>
  <c r="M58" i="14" s="1"/>
  <c r="K200" i="14"/>
  <c r="M200" i="14" s="1"/>
  <c r="K537" i="14"/>
  <c r="M537" i="14" s="1"/>
  <c r="K83" i="14"/>
  <c r="M83" i="14" s="1"/>
  <c r="K71" i="14"/>
  <c r="M71" i="14" s="1"/>
  <c r="M284" i="14"/>
  <c r="K207" i="14"/>
  <c r="M207" i="14" s="1"/>
  <c r="K13" i="14"/>
  <c r="M13" i="14" s="1"/>
  <c r="K183" i="14"/>
  <c r="M183" i="14" s="1"/>
  <c r="W530" i="14"/>
  <c r="Y530" i="14" s="1"/>
  <c r="W138" i="14"/>
  <c r="Y138" i="14" s="1"/>
  <c r="W514" i="14"/>
  <c r="Y514" i="14" s="1"/>
  <c r="W402" i="14"/>
  <c r="Y402" i="14" s="1"/>
  <c r="W210" i="14"/>
  <c r="Y210" i="14" s="1"/>
  <c r="W401" i="14"/>
  <c r="Y401" i="14" s="1"/>
  <c r="W425" i="14"/>
  <c r="Y425" i="14" s="1"/>
  <c r="W274" i="14"/>
  <c r="Y274" i="14" s="1"/>
  <c r="W498" i="14"/>
  <c r="Y498" i="14" s="1"/>
  <c r="W98" i="14"/>
  <c r="Y98" i="14" s="1"/>
  <c r="W258" i="14"/>
  <c r="Y258" i="14" s="1"/>
  <c r="W72" i="14"/>
  <c r="Y72" i="14" s="1"/>
  <c r="W264" i="14"/>
  <c r="Y264" i="14" s="1"/>
  <c r="W369" i="14"/>
  <c r="Y369" i="14" s="1"/>
  <c r="W424" i="14"/>
  <c r="Y424" i="14" s="1"/>
  <c r="W320" i="14"/>
  <c r="Y320" i="14" s="1"/>
  <c r="W136" i="14"/>
  <c r="Y136" i="14" s="1"/>
  <c r="W32" i="14"/>
  <c r="Y32" i="14" s="1"/>
  <c r="W214" i="14"/>
  <c r="Y214" i="14" s="1"/>
  <c r="W238" i="14"/>
  <c r="Y238" i="14" s="1"/>
  <c r="W437" i="14"/>
  <c r="Y437" i="14" s="1"/>
  <c r="W366" i="14"/>
  <c r="Y366" i="14" s="1"/>
  <c r="W311" i="14"/>
  <c r="Y311" i="14" s="1"/>
  <c r="W542" i="14"/>
  <c r="Y542" i="14" s="1"/>
  <c r="W118" i="14"/>
  <c r="Y118" i="14" s="1"/>
  <c r="W48" i="14"/>
  <c r="Y48" i="14" s="1"/>
  <c r="W295" i="14"/>
  <c r="Y295" i="14" s="1"/>
  <c r="W446" i="14"/>
  <c r="Y446" i="14" s="1"/>
  <c r="W181" i="14"/>
  <c r="Y181" i="14" s="1"/>
  <c r="W555" i="14"/>
  <c r="Y555" i="14" s="1"/>
  <c r="W253" i="14"/>
  <c r="Y253" i="14" s="1"/>
  <c r="W308" i="14"/>
  <c r="Y308" i="14" s="1"/>
  <c r="W348" i="14"/>
  <c r="Y348" i="14" s="1"/>
  <c r="K370" i="14"/>
  <c r="M370" i="14" s="1"/>
  <c r="W460" i="14"/>
  <c r="Y460" i="14" s="1"/>
  <c r="K10" i="14"/>
  <c r="M10" i="14" s="1"/>
  <c r="K473" i="14"/>
  <c r="M473" i="14" s="1"/>
  <c r="K410" i="14"/>
  <c r="M410" i="14" s="1"/>
  <c r="K359" i="14"/>
  <c r="M359" i="14" s="1"/>
  <c r="K382" i="14"/>
  <c r="M382" i="14" s="1"/>
  <c r="K277" i="14"/>
  <c r="M277" i="14" s="1"/>
  <c r="W561" i="14"/>
  <c r="Y561" i="14" s="1"/>
  <c r="W186" i="14"/>
  <c r="Y186" i="14" s="1"/>
  <c r="W162" i="14"/>
  <c r="Y162" i="14" s="1"/>
  <c r="W353" i="14"/>
  <c r="Y353" i="14" s="1"/>
  <c r="W97" i="14"/>
  <c r="Y97" i="14" s="1"/>
  <c r="W106" i="14"/>
  <c r="Y106" i="14" s="1"/>
  <c r="W34" i="14"/>
  <c r="Y34" i="14" s="1"/>
  <c r="W114" i="14"/>
  <c r="Y114" i="14" s="1"/>
  <c r="W96" i="14"/>
  <c r="Y96" i="14" s="1"/>
  <c r="W544" i="14"/>
  <c r="Y544" i="14" s="1"/>
  <c r="W495" i="14"/>
  <c r="Y495" i="14" s="1"/>
  <c r="W392" i="14"/>
  <c r="Y392" i="14" s="1"/>
  <c r="W543" i="14"/>
  <c r="Y543" i="14" s="1"/>
  <c r="W81" i="14"/>
  <c r="Y81" i="14" s="1"/>
  <c r="W480" i="14"/>
  <c r="Y480" i="14" s="1"/>
  <c r="W447" i="14"/>
  <c r="Y447" i="14" s="1"/>
  <c r="W455" i="14"/>
  <c r="Y455" i="14" s="1"/>
  <c r="W201" i="14"/>
  <c r="Y201" i="14" s="1"/>
  <c r="W87" i="14"/>
  <c r="Y87" i="14" s="1"/>
  <c r="W454" i="14"/>
  <c r="Y454" i="14" s="1"/>
  <c r="W509" i="14"/>
  <c r="Y509" i="14" s="1"/>
  <c r="W167" i="14"/>
  <c r="Y167" i="14" s="1"/>
  <c r="W103" i="14"/>
  <c r="Y103" i="14" s="1"/>
  <c r="W566" i="14"/>
  <c r="Y566" i="14" s="1"/>
  <c r="W493" i="14"/>
  <c r="Y493" i="14" s="1"/>
  <c r="W262" i="14"/>
  <c r="Y262" i="14" s="1"/>
  <c r="W207" i="14"/>
  <c r="Y207" i="14" s="1"/>
  <c r="W518" i="14"/>
  <c r="Y518" i="14" s="1"/>
  <c r="W287" i="14"/>
  <c r="Y287" i="14" s="1"/>
  <c r="W38" i="14"/>
  <c r="Y38" i="14" s="1"/>
  <c r="W351" i="14"/>
  <c r="Y351" i="14" s="1"/>
  <c r="W30" i="14"/>
  <c r="Y30" i="14" s="1"/>
  <c r="W261" i="14"/>
  <c r="Y261" i="14" s="1"/>
  <c r="W149" i="14"/>
  <c r="Y149" i="14" s="1"/>
  <c r="W23" i="14"/>
  <c r="Y23" i="14" s="1"/>
  <c r="W259" i="14"/>
  <c r="Y259" i="14" s="1"/>
  <c r="W459" i="14"/>
  <c r="Y459" i="14" s="1"/>
  <c r="W372" i="14"/>
  <c r="Y372" i="14" s="1"/>
  <c r="W196" i="14"/>
  <c r="Y196" i="14" s="1"/>
  <c r="W284" i="14"/>
  <c r="Y284" i="14" s="1"/>
  <c r="W77" i="14"/>
  <c r="Y77" i="14" s="1"/>
  <c r="W132" i="14"/>
  <c r="Y132" i="14" s="1"/>
  <c r="K283" i="14"/>
  <c r="M283" i="14" s="1"/>
  <c r="K307" i="14"/>
  <c r="M307" i="14" s="1"/>
  <c r="W315" i="14"/>
  <c r="Y315" i="14" s="1"/>
  <c r="K211" i="14"/>
  <c r="M211" i="14" s="1"/>
  <c r="K250" i="14"/>
  <c r="M250" i="14" s="1"/>
  <c r="K18" i="14"/>
  <c r="M18" i="14" s="1"/>
  <c r="K9" i="14"/>
  <c r="M9" i="14" s="1"/>
  <c r="W554" i="14"/>
  <c r="Y554" i="14" s="1"/>
  <c r="W154" i="14"/>
  <c r="Y154" i="14" s="1"/>
  <c r="W233" i="14"/>
  <c r="Y233" i="14" s="1"/>
  <c r="W434" i="14"/>
  <c r="Y434" i="14" s="1"/>
  <c r="W394" i="14"/>
  <c r="Y394" i="14" s="1"/>
  <c r="W474" i="14"/>
  <c r="Y474" i="14" s="1"/>
  <c r="W481" i="14"/>
  <c r="Y481" i="14" s="1"/>
  <c r="W282" i="14"/>
  <c r="Y282" i="14" s="1"/>
  <c r="W296" i="14"/>
  <c r="Y296" i="14" s="1"/>
  <c r="W567" i="14"/>
  <c r="Y567" i="14" s="1"/>
  <c r="W206" i="14"/>
  <c r="Y206" i="14" s="1"/>
  <c r="W16" i="14"/>
  <c r="Y16" i="14" s="1"/>
  <c r="W223" i="14"/>
  <c r="Y223" i="14" s="1"/>
  <c r="W405" i="14"/>
  <c r="Y405" i="14" s="1"/>
  <c r="W464" i="14"/>
  <c r="Y464" i="14" s="1"/>
  <c r="W470" i="14"/>
  <c r="Y470" i="14" s="1"/>
  <c r="W318" i="14"/>
  <c r="Y318" i="14" s="1"/>
  <c r="W414" i="14"/>
  <c r="Y414" i="14" s="1"/>
  <c r="W285" i="14"/>
  <c r="Y285" i="14" s="1"/>
  <c r="W404" i="14"/>
  <c r="Y404" i="14" s="1"/>
  <c r="W541" i="14"/>
  <c r="Y541" i="14" s="1"/>
  <c r="W412" i="14"/>
  <c r="Y412" i="14" s="1"/>
  <c r="W260" i="14"/>
  <c r="Y260" i="14" s="1"/>
  <c r="W381" i="14"/>
  <c r="Y381" i="14" s="1"/>
  <c r="W484" i="14"/>
  <c r="Y484" i="14" s="1"/>
  <c r="W395" i="14"/>
  <c r="Y395" i="14" s="1"/>
  <c r="W309" i="14"/>
  <c r="Y309" i="14" s="1"/>
  <c r="K96" i="14"/>
  <c r="M96" i="14" s="1"/>
  <c r="K11" i="14"/>
  <c r="M11" i="14" s="1"/>
  <c r="K471" i="14"/>
  <c r="M471" i="14" s="1"/>
  <c r="K393" i="14"/>
  <c r="M393" i="14" s="1"/>
  <c r="K120" i="14"/>
  <c r="M120" i="14" s="1"/>
  <c r="K407" i="14"/>
  <c r="M407" i="14" s="1"/>
  <c r="K326" i="14"/>
  <c r="M326" i="14" s="1"/>
  <c r="K367" i="14"/>
  <c r="M367" i="14" s="1"/>
  <c r="S569" i="13" l="1"/>
  <c r="T569" i="13" s="1"/>
  <c r="S513" i="13"/>
  <c r="T513" i="13" s="1"/>
  <c r="S229" i="13"/>
  <c r="T229" i="13" s="1"/>
  <c r="N229" i="13"/>
  <c r="O229" i="13" s="1"/>
  <c r="S153" i="13"/>
  <c r="T153" i="13" s="1"/>
  <c r="B76" i="11"/>
  <c r="B77" i="11" s="1"/>
  <c r="D22" i="11"/>
  <c r="D23" i="11" s="1"/>
  <c r="C22" i="11"/>
  <c r="C23" i="11" s="1"/>
  <c r="B40" i="11"/>
  <c r="B41" i="11" s="1"/>
  <c r="S483" i="13"/>
  <c r="T483" i="13" s="1"/>
  <c r="N483" i="13"/>
  <c r="O483" i="13" s="1"/>
  <c r="S261" i="13"/>
  <c r="T261" i="13" s="1"/>
  <c r="N261" i="13"/>
  <c r="O261" i="13" s="1"/>
  <c r="N76" i="13"/>
  <c r="O76" i="13" s="1"/>
  <c r="S76" i="13"/>
  <c r="T76" i="13" s="1"/>
  <c r="N463" i="13"/>
  <c r="O463" i="13" s="1"/>
  <c r="S463" i="13"/>
  <c r="T463" i="13" s="1"/>
  <c r="S429" i="13"/>
  <c r="T429" i="13" s="1"/>
  <c r="N429" i="13"/>
  <c r="O429" i="13" s="1"/>
  <c r="S8" i="13"/>
  <c r="T8" i="13" s="1"/>
  <c r="N8" i="13"/>
  <c r="O8" i="13" s="1"/>
  <c r="S567" i="13"/>
  <c r="T567" i="13" s="1"/>
  <c r="N567" i="13"/>
  <c r="O567" i="13" s="1"/>
  <c r="B31" i="11"/>
  <c r="B32" i="11" s="1"/>
  <c r="N353" i="13"/>
  <c r="O353" i="13" s="1"/>
  <c r="S353" i="13"/>
  <c r="T353" i="13" s="1"/>
  <c r="S195" i="13"/>
  <c r="T195" i="13" s="1"/>
  <c r="N195" i="13"/>
  <c r="O195" i="13" s="1"/>
  <c r="S312" i="13"/>
  <c r="T312" i="13" s="1"/>
  <c r="N312" i="13"/>
  <c r="O312" i="13" s="1"/>
  <c r="S297" i="13"/>
  <c r="T297" i="13" s="1"/>
  <c r="N297" i="13"/>
  <c r="O297" i="13" s="1"/>
  <c r="S468" i="13"/>
  <c r="T468" i="13" s="1"/>
  <c r="N468" i="13"/>
  <c r="O468" i="13" s="1"/>
  <c r="S82" i="13"/>
  <c r="T82" i="13" s="1"/>
  <c r="N82" i="13"/>
  <c r="O82" i="13" s="1"/>
  <c r="S34" i="13"/>
  <c r="T34" i="13" s="1"/>
  <c r="N34" i="13"/>
  <c r="O34" i="13" s="1"/>
  <c r="N56" i="13"/>
  <c r="O56" i="13" s="1"/>
  <c r="S56" i="13"/>
  <c r="T56" i="13" s="1"/>
  <c r="S43" i="13"/>
  <c r="T43" i="13" s="1"/>
  <c r="N43" i="13"/>
  <c r="O43" i="13" s="1"/>
  <c r="N113" i="13"/>
  <c r="O113" i="13" s="1"/>
  <c r="S113" i="13"/>
  <c r="T113" i="13" s="1"/>
  <c r="S130" i="13"/>
  <c r="T130" i="13" s="1"/>
  <c r="N130" i="13"/>
  <c r="O130" i="13" s="1"/>
  <c r="S363" i="13"/>
  <c r="T363" i="13" s="1"/>
  <c r="N363" i="13"/>
  <c r="O363" i="13" s="1"/>
  <c r="S386" i="13"/>
  <c r="T386" i="13" s="1"/>
  <c r="N386" i="13"/>
  <c r="O386" i="13" s="1"/>
  <c r="S149" i="13"/>
  <c r="T149" i="13" s="1"/>
  <c r="N149" i="13"/>
  <c r="O149" i="13" s="1"/>
  <c r="N30" i="13"/>
  <c r="O30" i="13" s="1"/>
  <c r="S30" i="13"/>
  <c r="T30" i="13" s="1"/>
  <c r="S231" i="13"/>
  <c r="T231" i="13" s="1"/>
  <c r="N231" i="13"/>
  <c r="O231" i="13" s="1"/>
  <c r="S564" i="13"/>
  <c r="T564" i="13" s="1"/>
  <c r="N564" i="13"/>
  <c r="O564" i="13" s="1"/>
  <c r="S136" i="13"/>
  <c r="T136" i="13" s="1"/>
  <c r="N136" i="13"/>
  <c r="O136" i="13" s="1"/>
  <c r="S114" i="13"/>
  <c r="T114" i="13" s="1"/>
  <c r="N114" i="13"/>
  <c r="O114" i="13" s="1"/>
  <c r="S70" i="13"/>
  <c r="T70" i="13" s="1"/>
  <c r="N70" i="13"/>
  <c r="O70" i="13" s="1"/>
  <c r="S456" i="13"/>
  <c r="T456" i="13" s="1"/>
  <c r="N456" i="13"/>
  <c r="O456" i="13" s="1"/>
  <c r="S562" i="13"/>
  <c r="T562" i="13" s="1"/>
  <c r="N562" i="13"/>
  <c r="O562" i="13" s="1"/>
  <c r="S423" i="13"/>
  <c r="T423" i="13" s="1"/>
  <c r="N423" i="13"/>
  <c r="O423" i="13" s="1"/>
  <c r="S388" i="13"/>
  <c r="T388" i="13" s="1"/>
  <c r="N388" i="13"/>
  <c r="O388" i="13" s="1"/>
  <c r="S506" i="13"/>
  <c r="T506" i="13" s="1"/>
  <c r="N506" i="13"/>
  <c r="O506" i="13" s="1"/>
  <c r="S566" i="13"/>
  <c r="T566" i="13" s="1"/>
  <c r="N566" i="13"/>
  <c r="O566" i="13" s="1"/>
  <c r="N88" i="13"/>
  <c r="O88" i="13" s="1"/>
  <c r="S88" i="13"/>
  <c r="T88" i="13" s="1"/>
  <c r="S487" i="13"/>
  <c r="T487" i="13" s="1"/>
  <c r="N487" i="13"/>
  <c r="O487" i="13" s="1"/>
  <c r="N68" i="13"/>
  <c r="O68" i="13" s="1"/>
  <c r="S68" i="13"/>
  <c r="T68" i="13" s="1"/>
  <c r="S193" i="13"/>
  <c r="T193" i="13" s="1"/>
  <c r="N193" i="13"/>
  <c r="O193" i="13" s="1"/>
  <c r="S63" i="13"/>
  <c r="T63" i="13" s="1"/>
  <c r="N63" i="13"/>
  <c r="O63" i="13" s="1"/>
  <c r="S434" i="13"/>
  <c r="T434" i="13" s="1"/>
  <c r="N434" i="13"/>
  <c r="O434" i="13" s="1"/>
  <c r="S236" i="13"/>
  <c r="T236" i="13" s="1"/>
  <c r="N236" i="13"/>
  <c r="O236" i="13" s="1"/>
  <c r="S219" i="13"/>
  <c r="T219" i="13" s="1"/>
  <c r="N219" i="13"/>
  <c r="O219" i="13" s="1"/>
  <c r="S211" i="13"/>
  <c r="T211" i="13" s="1"/>
  <c r="N211" i="13"/>
  <c r="O211" i="13" s="1"/>
  <c r="S410" i="13"/>
  <c r="T410" i="13" s="1"/>
  <c r="N410" i="13"/>
  <c r="O410" i="13" s="1"/>
  <c r="S424" i="13"/>
  <c r="T424" i="13" s="1"/>
  <c r="S181" i="13"/>
  <c r="T181" i="13" s="1"/>
  <c r="N181" i="13"/>
  <c r="O181" i="13" s="1"/>
  <c r="S213" i="13"/>
  <c r="T213" i="13" s="1"/>
  <c r="N213" i="13"/>
  <c r="O213" i="13" s="1"/>
  <c r="S55" i="13"/>
  <c r="T55" i="13" s="1"/>
  <c r="N55" i="13"/>
  <c r="O55" i="13" s="1"/>
  <c r="S270" i="13"/>
  <c r="T270" i="13" s="1"/>
  <c r="N270" i="13"/>
  <c r="O270" i="13" s="1"/>
  <c r="S547" i="13"/>
  <c r="T547" i="13" s="1"/>
  <c r="N547" i="13"/>
  <c r="O547" i="13" s="1"/>
  <c r="N321" i="13"/>
  <c r="O321" i="13" s="1"/>
  <c r="S321" i="13"/>
  <c r="T321" i="13" s="1"/>
  <c r="S398" i="13"/>
  <c r="T398" i="13" s="1"/>
  <c r="N398" i="13"/>
  <c r="O398" i="13" s="1"/>
  <c r="N59" i="13"/>
  <c r="O59" i="13" s="1"/>
  <c r="S59" i="13"/>
  <c r="T59" i="13" s="1"/>
  <c r="S306" i="13"/>
  <c r="T306" i="13" s="1"/>
  <c r="N306" i="13"/>
  <c r="O306" i="13" s="1"/>
  <c r="S337" i="13"/>
  <c r="T337" i="13" s="1"/>
  <c r="N337" i="13"/>
  <c r="O337" i="13" s="1"/>
  <c r="S269" i="13"/>
  <c r="T269" i="13" s="1"/>
  <c r="N269" i="13"/>
  <c r="O269" i="13" s="1"/>
  <c r="S191" i="13"/>
  <c r="T191" i="13" s="1"/>
  <c r="N191" i="13"/>
  <c r="O191" i="13" s="1"/>
  <c r="S128" i="13"/>
  <c r="T128" i="13" s="1"/>
  <c r="N128" i="13"/>
  <c r="O128" i="13" s="1"/>
  <c r="S385" i="13"/>
  <c r="T385" i="13" s="1"/>
  <c r="N385" i="13"/>
  <c r="O385" i="13" s="1"/>
  <c r="S368" i="13"/>
  <c r="T368" i="13" s="1"/>
  <c r="N368" i="13"/>
  <c r="O368" i="13" s="1"/>
  <c r="S351" i="13"/>
  <c r="T351" i="13" s="1"/>
  <c r="N351" i="13"/>
  <c r="O351" i="13" s="1"/>
  <c r="S11" i="13"/>
  <c r="T11" i="13" s="1"/>
  <c r="N11" i="13"/>
  <c r="O11" i="13" s="1"/>
  <c r="S150" i="13"/>
  <c r="T150" i="13" s="1"/>
  <c r="N150" i="13"/>
  <c r="O150" i="13" s="1"/>
  <c r="S395" i="13"/>
  <c r="T395" i="13" s="1"/>
  <c r="N395" i="13"/>
  <c r="O395" i="13" s="1"/>
  <c r="N94" i="13"/>
  <c r="O94" i="13" s="1"/>
  <c r="S94" i="13"/>
  <c r="T94" i="13" s="1"/>
  <c r="S280" i="13"/>
  <c r="T280" i="13" s="1"/>
  <c r="N280" i="13"/>
  <c r="O280" i="13" s="1"/>
  <c r="N287" i="13"/>
  <c r="O287" i="13" s="1"/>
  <c r="S287" i="13"/>
  <c r="T287" i="13" s="1"/>
  <c r="N518" i="13"/>
  <c r="O518" i="13" s="1"/>
  <c r="S99" i="13"/>
  <c r="T99" i="13" s="1"/>
  <c r="N99" i="13"/>
  <c r="O99" i="13" s="1"/>
  <c r="N328" i="13"/>
  <c r="O328" i="13" s="1"/>
  <c r="S328" i="13"/>
  <c r="T328" i="13" s="1"/>
  <c r="S278" i="13"/>
  <c r="T278" i="13" s="1"/>
  <c r="N278" i="13"/>
  <c r="O278" i="13" s="1"/>
  <c r="N546" i="13"/>
  <c r="O546" i="13" s="1"/>
  <c r="S546" i="13"/>
  <c r="T546" i="13" s="1"/>
  <c r="S74" i="13"/>
  <c r="T74" i="13" s="1"/>
  <c r="N74" i="13"/>
  <c r="O74" i="13" s="1"/>
  <c r="S294" i="13"/>
  <c r="T294" i="13" s="1"/>
  <c r="N294" i="13"/>
  <c r="O294" i="13" s="1"/>
  <c r="N169" i="13"/>
  <c r="O169" i="13" s="1"/>
  <c r="S169" i="13"/>
  <c r="T169" i="13" s="1"/>
  <c r="S359" i="13"/>
  <c r="T359" i="13" s="1"/>
  <c r="N359" i="13"/>
  <c r="O359" i="13" s="1"/>
  <c r="S561" i="13"/>
  <c r="T561" i="13" s="1"/>
  <c r="N561" i="13"/>
  <c r="O561" i="13" s="1"/>
  <c r="S243" i="13"/>
  <c r="T243" i="13" s="1"/>
  <c r="N243" i="13"/>
  <c r="O243" i="13" s="1"/>
  <c r="N9" i="13"/>
  <c r="O9" i="13" s="1"/>
  <c r="S9" i="13"/>
  <c r="T9" i="13" s="1"/>
  <c r="N209" i="13"/>
  <c r="O209" i="13" s="1"/>
  <c r="S209" i="13"/>
  <c r="T209" i="13" s="1"/>
  <c r="S235" i="13"/>
  <c r="T235" i="13" s="1"/>
  <c r="N235" i="13"/>
  <c r="O235" i="13" s="1"/>
  <c r="N266" i="13"/>
  <c r="O266" i="13" s="1"/>
  <c r="S266" i="13"/>
  <c r="T266" i="13" s="1"/>
  <c r="N255" i="13"/>
  <c r="O255" i="13" s="1"/>
  <c r="S110" i="13"/>
  <c r="T110" i="13" s="1"/>
  <c r="N110" i="13"/>
  <c r="O110" i="13" s="1"/>
  <c r="S394" i="13"/>
  <c r="T394" i="13" s="1"/>
  <c r="N394" i="13"/>
  <c r="O394" i="13" s="1"/>
  <c r="S467" i="13"/>
  <c r="T467" i="13" s="1"/>
  <c r="N467" i="13"/>
  <c r="O467" i="13" s="1"/>
  <c r="S348" i="13"/>
  <c r="T348" i="13" s="1"/>
  <c r="N348" i="13"/>
  <c r="O348" i="13" s="1"/>
  <c r="S437" i="13"/>
  <c r="T437" i="13" s="1"/>
  <c r="N437" i="13"/>
  <c r="O437" i="13" s="1"/>
  <c r="S346" i="13"/>
  <c r="T346" i="13" s="1"/>
  <c r="N346" i="13"/>
  <c r="O346" i="13" s="1"/>
  <c r="S257" i="13"/>
  <c r="T257" i="13" s="1"/>
  <c r="N257" i="13"/>
  <c r="O257" i="13" s="1"/>
  <c r="S358" i="13"/>
  <c r="T358" i="13" s="1"/>
  <c r="N358" i="13"/>
  <c r="O358" i="13" s="1"/>
  <c r="S376" i="13"/>
  <c r="T376" i="13" s="1"/>
  <c r="N376" i="13"/>
  <c r="O376" i="13" s="1"/>
  <c r="S127" i="13"/>
  <c r="T127" i="13" s="1"/>
  <c r="N127" i="13"/>
  <c r="O127" i="13" s="1"/>
  <c r="S15" i="13"/>
  <c r="T15" i="13" s="1"/>
  <c r="N15" i="13"/>
  <c r="O15" i="13" s="1"/>
  <c r="N495" i="13"/>
  <c r="O495" i="13" s="1"/>
  <c r="S495" i="13"/>
  <c r="T495" i="13" s="1"/>
  <c r="S97" i="13"/>
  <c r="T97" i="13" s="1"/>
  <c r="N97" i="13"/>
  <c r="O97" i="13" s="1"/>
  <c r="N171" i="13"/>
  <c r="O171" i="13" s="1"/>
  <c r="S171" i="13"/>
  <c r="T171" i="13" s="1"/>
  <c r="S491" i="13"/>
  <c r="T491" i="13" s="1"/>
  <c r="N491" i="13"/>
  <c r="O491" i="13" s="1"/>
  <c r="S131" i="13"/>
  <c r="T131" i="13" s="1"/>
  <c r="N131" i="13"/>
  <c r="O131" i="13" s="1"/>
  <c r="S17" i="13"/>
  <c r="T17" i="13" s="1"/>
  <c r="N17" i="13"/>
  <c r="O17" i="13" s="1"/>
  <c r="S238" i="13"/>
  <c r="T238" i="13" s="1"/>
  <c r="N238" i="13"/>
  <c r="O238" i="13" s="1"/>
  <c r="S295" i="13"/>
  <c r="T295" i="13" s="1"/>
  <c r="N295" i="13"/>
  <c r="O295" i="13" s="1"/>
  <c r="N283" i="13"/>
  <c r="O283" i="13" s="1"/>
  <c r="S283" i="13"/>
  <c r="T283" i="13" s="1"/>
  <c r="S207" i="13"/>
  <c r="T207" i="13" s="1"/>
  <c r="N207" i="13"/>
  <c r="O207" i="13" s="1"/>
  <c r="S253" i="13"/>
  <c r="T253" i="13" s="1"/>
  <c r="N253" i="13"/>
  <c r="O253" i="13" s="1"/>
  <c r="S445" i="13"/>
  <c r="T445" i="13" s="1"/>
  <c r="N445" i="13"/>
  <c r="O445" i="13" s="1"/>
  <c r="S317" i="13"/>
  <c r="T317" i="13" s="1"/>
  <c r="N317" i="13"/>
  <c r="O317" i="13" s="1"/>
  <c r="S548" i="13"/>
  <c r="T548" i="13" s="1"/>
  <c r="N548" i="13"/>
  <c r="O548" i="13" s="1"/>
  <c r="N166" i="13"/>
  <c r="O166" i="13" s="1"/>
  <c r="S166" i="13"/>
  <c r="T166" i="13" s="1"/>
  <c r="S177" i="13"/>
  <c r="T177" i="13" s="1"/>
  <c r="N177" i="13"/>
  <c r="O177" i="13" s="1"/>
  <c r="S190" i="13"/>
  <c r="T190" i="13" s="1"/>
  <c r="N190" i="13"/>
  <c r="O190" i="13" s="1"/>
  <c r="S558" i="13"/>
  <c r="T558" i="13" s="1"/>
  <c r="N558" i="13"/>
  <c r="O558" i="13" s="1"/>
  <c r="S316" i="13"/>
  <c r="T316" i="13" s="1"/>
  <c r="N316" i="13"/>
  <c r="O316" i="13" s="1"/>
  <c r="S322" i="13"/>
  <c r="T322" i="13" s="1"/>
  <c r="N322" i="13"/>
  <c r="O322" i="13" s="1"/>
  <c r="S472" i="13"/>
  <c r="T472" i="13" s="1"/>
  <c r="N472" i="13"/>
  <c r="O472" i="13" s="1"/>
  <c r="S350" i="13"/>
  <c r="T350" i="13" s="1"/>
  <c r="N350" i="13"/>
  <c r="O350" i="13" s="1"/>
  <c r="S65" i="13"/>
  <c r="T65" i="13" s="1"/>
  <c r="N65" i="13"/>
  <c r="O65" i="13" s="1"/>
  <c r="N305" i="13"/>
  <c r="O305" i="13" s="1"/>
  <c r="S305" i="13"/>
  <c r="T305" i="13" s="1"/>
  <c r="S180" i="13"/>
  <c r="T180" i="13" s="1"/>
  <c r="N180" i="13"/>
  <c r="O180" i="13" s="1"/>
  <c r="N323" i="13"/>
  <c r="O323" i="13" s="1"/>
  <c r="S323" i="13"/>
  <c r="T323" i="13" s="1"/>
  <c r="N521" i="13"/>
  <c r="O521" i="13" s="1"/>
  <c r="S426" i="13"/>
  <c r="T426" i="13" s="1"/>
  <c r="N426" i="13"/>
  <c r="O426" i="13" s="1"/>
  <c r="S378" i="13"/>
  <c r="T378" i="13" s="1"/>
  <c r="N378" i="13"/>
  <c r="O378" i="13" s="1"/>
  <c r="S125" i="13"/>
  <c r="T125" i="13" s="1"/>
  <c r="N125" i="13"/>
  <c r="O125" i="13" s="1"/>
  <c r="N315" i="13"/>
  <c r="O315" i="13" s="1"/>
  <c r="S315" i="13"/>
  <c r="T315" i="13" s="1"/>
  <c r="S158" i="13"/>
  <c r="T158" i="13" s="1"/>
  <c r="N158" i="13"/>
  <c r="O158" i="13" s="1"/>
  <c r="S536" i="13"/>
  <c r="T536" i="13" s="1"/>
  <c r="N536" i="13"/>
  <c r="O536" i="13" s="1"/>
  <c r="S442" i="13"/>
  <c r="T442" i="13" s="1"/>
  <c r="N442" i="13"/>
  <c r="O442" i="13" s="1"/>
  <c r="S372" i="13"/>
  <c r="T372" i="13" s="1"/>
  <c r="N372" i="13"/>
  <c r="O372" i="13" s="1"/>
  <c r="S461" i="13"/>
  <c r="T461" i="13" s="1"/>
  <c r="N461" i="13"/>
  <c r="O461" i="13" s="1"/>
  <c r="S314" i="13"/>
  <c r="T314" i="13" s="1"/>
  <c r="N314" i="13"/>
  <c r="O314" i="13" s="1"/>
  <c r="S563" i="13"/>
  <c r="T563" i="13" s="1"/>
  <c r="N563" i="13"/>
  <c r="O563" i="13" s="1"/>
  <c r="S83" i="13"/>
  <c r="T83" i="13" s="1"/>
  <c r="N83" i="13"/>
  <c r="O83" i="13" s="1"/>
  <c r="S545" i="13"/>
  <c r="T545" i="13" s="1"/>
  <c r="N545" i="13"/>
  <c r="O545" i="13" s="1"/>
  <c r="S204" i="13"/>
  <c r="T204" i="13" s="1"/>
  <c r="N204" i="13"/>
  <c r="O204" i="13" s="1"/>
  <c r="S518" i="13"/>
  <c r="T518" i="13" s="1"/>
  <c r="S275" i="13"/>
  <c r="T275" i="13" s="1"/>
  <c r="N275" i="13"/>
  <c r="O275" i="13" s="1"/>
  <c r="N273" i="13"/>
  <c r="O273" i="13" s="1"/>
  <c r="S273" i="13"/>
  <c r="T273" i="13" s="1"/>
  <c r="S512" i="13"/>
  <c r="T512" i="13" s="1"/>
  <c r="N512" i="13"/>
  <c r="O512" i="13" s="1"/>
  <c r="N140" i="13"/>
  <c r="O140" i="13" s="1"/>
  <c r="S140" i="13"/>
  <c r="T140" i="13" s="1"/>
  <c r="S560" i="13"/>
  <c r="T560" i="13" s="1"/>
  <c r="N560" i="13"/>
  <c r="O560" i="13" s="1"/>
  <c r="N484" i="13"/>
  <c r="O484" i="13" s="1"/>
  <c r="S484" i="13"/>
  <c r="T484" i="13" s="1"/>
  <c r="S454" i="13"/>
  <c r="T454" i="13" s="1"/>
  <c r="N454" i="13"/>
  <c r="O454" i="13" s="1"/>
  <c r="S53" i="13"/>
  <c r="T53" i="13" s="1"/>
  <c r="N53" i="13"/>
  <c r="O53" i="13" s="1"/>
  <c r="N222" i="13"/>
  <c r="O222" i="13" s="1"/>
  <c r="S222" i="13"/>
  <c r="T222" i="13" s="1"/>
  <c r="S471" i="13"/>
  <c r="T471" i="13" s="1"/>
  <c r="N471" i="13"/>
  <c r="O471" i="13" s="1"/>
  <c r="S339" i="13"/>
  <c r="T339" i="13" s="1"/>
  <c r="N339" i="13"/>
  <c r="O339" i="13" s="1"/>
  <c r="S107" i="13"/>
  <c r="T107" i="13" s="1"/>
  <c r="N107" i="13"/>
  <c r="O107" i="13" s="1"/>
  <c r="N32" i="13"/>
  <c r="O32" i="13" s="1"/>
  <c r="S32" i="13"/>
  <c r="T32" i="13" s="1"/>
  <c r="S553" i="13"/>
  <c r="T553" i="13" s="1"/>
  <c r="N553" i="13"/>
  <c r="O553" i="13" s="1"/>
  <c r="S352" i="13"/>
  <c r="T352" i="13" s="1"/>
  <c r="N352" i="13"/>
  <c r="O352" i="13" s="1"/>
  <c r="S139" i="13"/>
  <c r="T139" i="13" s="1"/>
  <c r="N139" i="13"/>
  <c r="O139" i="13" s="1"/>
  <c r="S61" i="13"/>
  <c r="T61" i="13" s="1"/>
  <c r="N61" i="13"/>
  <c r="O61" i="13" s="1"/>
  <c r="S258" i="13"/>
  <c r="T258" i="13" s="1"/>
  <c r="N258" i="13"/>
  <c r="O258" i="13" s="1"/>
  <c r="S413" i="13"/>
  <c r="T413" i="13" s="1"/>
  <c r="N413" i="13"/>
  <c r="O413" i="13" s="1"/>
  <c r="S439" i="13"/>
  <c r="T439" i="13" s="1"/>
  <c r="N439" i="13"/>
  <c r="O439" i="13" s="1"/>
  <c r="S16" i="13"/>
  <c r="T16" i="13" s="1"/>
  <c r="N16" i="13"/>
  <c r="O16" i="13" s="1"/>
  <c r="S460" i="13"/>
  <c r="T460" i="13" s="1"/>
  <c r="N460" i="13"/>
  <c r="O460" i="13" s="1"/>
  <c r="S100" i="13"/>
  <c r="T100" i="13" s="1"/>
  <c r="N100" i="13"/>
  <c r="O100" i="13" s="1"/>
  <c r="N42" i="13"/>
  <c r="O42" i="13" s="1"/>
  <c r="N245" i="13"/>
  <c r="O245" i="13" s="1"/>
  <c r="S245" i="13"/>
  <c r="T245" i="13" s="1"/>
  <c r="S141" i="13"/>
  <c r="T141" i="13" s="1"/>
  <c r="N141" i="13"/>
  <c r="O141" i="13" s="1"/>
  <c r="S289" i="13"/>
  <c r="T289" i="13" s="1"/>
  <c r="N289" i="13"/>
  <c r="O289" i="13" s="1"/>
  <c r="N51" i="13"/>
  <c r="O51" i="13" s="1"/>
  <c r="S51" i="13"/>
  <c r="T51" i="13" s="1"/>
  <c r="S75" i="13"/>
  <c r="T75" i="13" s="1"/>
  <c r="N75" i="13"/>
  <c r="O75" i="13" s="1"/>
  <c r="S111" i="13"/>
  <c r="T111" i="13" s="1"/>
  <c r="N111" i="13"/>
  <c r="O111" i="13" s="1"/>
  <c r="S417" i="13"/>
  <c r="T417" i="13" s="1"/>
  <c r="N417" i="13"/>
  <c r="O417" i="13" s="1"/>
  <c r="S521" i="13"/>
  <c r="T521" i="13" s="1"/>
  <c r="S81" i="13"/>
  <c r="T81" i="13" s="1"/>
  <c r="N81" i="13"/>
  <c r="O81" i="13" s="1"/>
  <c r="S282" i="13"/>
  <c r="T282" i="13" s="1"/>
  <c r="N282" i="13"/>
  <c r="O282" i="13" s="1"/>
  <c r="S60" i="13"/>
  <c r="T60" i="13" s="1"/>
  <c r="N60" i="13"/>
  <c r="O60" i="13" s="1"/>
  <c r="S421" i="13"/>
  <c r="T421" i="13" s="1"/>
  <c r="N421" i="13"/>
  <c r="O421" i="13" s="1"/>
  <c r="S87" i="13"/>
  <c r="T87" i="13" s="1"/>
  <c r="N87" i="13"/>
  <c r="O87" i="13" s="1"/>
  <c r="S265" i="13"/>
  <c r="T265" i="13" s="1"/>
  <c r="N265" i="13"/>
  <c r="O265" i="13" s="1"/>
  <c r="S541" i="13"/>
  <c r="T541" i="13" s="1"/>
  <c r="N541" i="13"/>
  <c r="O541" i="13" s="1"/>
  <c r="S108" i="13"/>
  <c r="T108" i="13" s="1"/>
  <c r="N108" i="13"/>
  <c r="O108" i="13" s="1"/>
  <c r="S477" i="13"/>
  <c r="T477" i="13" s="1"/>
  <c r="N477" i="13"/>
  <c r="O477" i="13" s="1"/>
  <c r="S170" i="13"/>
  <c r="T170" i="13" s="1"/>
  <c r="N170" i="13"/>
  <c r="O170" i="13" s="1"/>
  <c r="S526" i="13"/>
  <c r="T526" i="13" s="1"/>
  <c r="N526" i="13"/>
  <c r="O526" i="13" s="1"/>
  <c r="S459" i="13"/>
  <c r="T459" i="13" s="1"/>
  <c r="N459" i="13"/>
  <c r="O459" i="13" s="1"/>
  <c r="S374" i="13"/>
  <c r="T374" i="13" s="1"/>
  <c r="N374" i="13"/>
  <c r="O374" i="13" s="1"/>
  <c r="N135" i="13"/>
  <c r="O135" i="13" s="1"/>
  <c r="S135" i="13"/>
  <c r="T135" i="13" s="1"/>
  <c r="S203" i="13"/>
  <c r="T203" i="13" s="1"/>
  <c r="N203" i="13"/>
  <c r="O203" i="13" s="1"/>
  <c r="S523" i="13"/>
  <c r="T523" i="13" s="1"/>
  <c r="N523" i="13"/>
  <c r="O523" i="13" s="1"/>
  <c r="S361" i="13"/>
  <c r="T361" i="13" s="1"/>
  <c r="N361" i="13"/>
  <c r="O361" i="13" s="1"/>
  <c r="S347" i="13"/>
  <c r="T347" i="13" s="1"/>
  <c r="N347" i="13"/>
  <c r="O347" i="13" s="1"/>
  <c r="S331" i="13"/>
  <c r="T331" i="13" s="1"/>
  <c r="N331" i="13"/>
  <c r="O331" i="13" s="1"/>
  <c r="S137" i="13"/>
  <c r="T137" i="13" s="1"/>
  <c r="N137" i="13"/>
  <c r="O137" i="13" s="1"/>
  <c r="S448" i="13"/>
  <c r="T448" i="13" s="1"/>
  <c r="N448" i="13"/>
  <c r="O448" i="13" s="1"/>
  <c r="S407" i="13"/>
  <c r="T407" i="13" s="1"/>
  <c r="N407" i="13"/>
  <c r="O407" i="13" s="1"/>
  <c r="N37" i="13"/>
  <c r="O37" i="13" s="1"/>
  <c r="S37" i="13"/>
  <c r="T37" i="13" s="1"/>
  <c r="S510" i="13"/>
  <c r="T510" i="13" s="1"/>
  <c r="N510" i="13"/>
  <c r="O510" i="13" s="1"/>
  <c r="S499" i="13"/>
  <c r="T499" i="13" s="1"/>
  <c r="N499" i="13"/>
  <c r="O499" i="13" s="1"/>
  <c r="S367" i="13"/>
  <c r="T367" i="13" s="1"/>
  <c r="N367" i="13"/>
  <c r="O367" i="13" s="1"/>
  <c r="S120" i="13"/>
  <c r="T120" i="13" s="1"/>
  <c r="N120" i="13"/>
  <c r="O120" i="13" s="1"/>
  <c r="S310" i="13"/>
  <c r="T310" i="13" s="1"/>
  <c r="N310" i="13"/>
  <c r="O310" i="13" s="1"/>
  <c r="S40" i="13"/>
  <c r="T40" i="13" s="1"/>
  <c r="N40" i="13"/>
  <c r="O40" i="13" s="1"/>
  <c r="S89" i="13"/>
  <c r="T89" i="13" s="1"/>
  <c r="N89" i="13"/>
  <c r="O89" i="13" s="1"/>
  <c r="S262" i="13"/>
  <c r="T262" i="13" s="1"/>
  <c r="N262" i="13"/>
  <c r="O262" i="13" s="1"/>
  <c r="N481" i="13"/>
  <c r="O481" i="13" s="1"/>
  <c r="S194" i="13"/>
  <c r="T194" i="13" s="1"/>
  <c r="N194" i="13"/>
  <c r="O194" i="13" s="1"/>
  <c r="S396" i="13"/>
  <c r="T396" i="13" s="1"/>
  <c r="N396" i="13"/>
  <c r="O396" i="13" s="1"/>
  <c r="S57" i="13"/>
  <c r="T57" i="13" s="1"/>
  <c r="N57" i="13"/>
  <c r="O57" i="13" s="1"/>
  <c r="S227" i="13"/>
  <c r="T227" i="13" s="1"/>
  <c r="N227" i="13"/>
  <c r="O227" i="13" s="1"/>
  <c r="S284" i="13"/>
  <c r="T284" i="13" s="1"/>
  <c r="N284" i="13"/>
  <c r="O284" i="13" s="1"/>
  <c r="S382" i="13"/>
  <c r="T382" i="13" s="1"/>
  <c r="N382" i="13"/>
  <c r="O382" i="13" s="1"/>
  <c r="S482" i="13"/>
  <c r="T482" i="13" s="1"/>
  <c r="N482" i="13"/>
  <c r="O482" i="13" s="1"/>
  <c r="N438" i="13"/>
  <c r="O438" i="13" s="1"/>
  <c r="S438" i="13"/>
  <c r="T438" i="13" s="1"/>
  <c r="N447" i="13"/>
  <c r="O447" i="13" s="1"/>
  <c r="S447" i="13"/>
  <c r="T447" i="13" s="1"/>
  <c r="S25" i="13"/>
  <c r="T25" i="13" s="1"/>
  <c r="N25" i="13"/>
  <c r="O25" i="13" s="1"/>
  <c r="S249" i="13"/>
  <c r="T249" i="13" s="1"/>
  <c r="N249" i="13"/>
  <c r="O249" i="13" s="1"/>
  <c r="S390" i="13"/>
  <c r="T390" i="13" s="1"/>
  <c r="N390" i="13"/>
  <c r="O390" i="13" s="1"/>
  <c r="S162" i="13"/>
  <c r="T162" i="13" s="1"/>
  <c r="N162" i="13"/>
  <c r="O162" i="13" s="1"/>
  <c r="S304" i="13"/>
  <c r="T304" i="13" s="1"/>
  <c r="N304" i="13"/>
  <c r="O304" i="13" s="1"/>
  <c r="S102" i="13"/>
  <c r="T102" i="13" s="1"/>
  <c r="N102" i="13"/>
  <c r="O102" i="13" s="1"/>
  <c r="S411" i="13"/>
  <c r="T411" i="13" s="1"/>
  <c r="N411" i="13"/>
  <c r="O411" i="13" s="1"/>
  <c r="S466" i="13"/>
  <c r="T466" i="13" s="1"/>
  <c r="N466" i="13"/>
  <c r="O466" i="13" s="1"/>
  <c r="N537" i="13"/>
  <c r="O537" i="13" s="1"/>
  <c r="S537" i="13"/>
  <c r="T537" i="13" s="1"/>
  <c r="N333" i="13"/>
  <c r="O333" i="13" s="1"/>
  <c r="S333" i="13"/>
  <c r="T333" i="13" s="1"/>
  <c r="N446" i="13"/>
  <c r="O446" i="13" s="1"/>
  <c r="S446" i="13"/>
  <c r="T446" i="13" s="1"/>
  <c r="S205" i="13"/>
  <c r="T205" i="13" s="1"/>
  <c r="N205" i="13"/>
  <c r="O205" i="13" s="1"/>
  <c r="N341" i="13"/>
  <c r="O341" i="13" s="1"/>
  <c r="S341" i="13"/>
  <c r="T341" i="13" s="1"/>
  <c r="S457" i="13"/>
  <c r="T457" i="13" s="1"/>
  <c r="N457" i="13"/>
  <c r="O457" i="13" s="1"/>
  <c r="N237" i="13"/>
  <c r="O237" i="13" s="1"/>
  <c r="S237" i="13"/>
  <c r="T237" i="13" s="1"/>
  <c r="S226" i="13"/>
  <c r="T226" i="13" s="1"/>
  <c r="N226" i="13"/>
  <c r="O226" i="13" s="1"/>
  <c r="N241" i="13"/>
  <c r="O241" i="13" s="1"/>
  <c r="S241" i="13"/>
  <c r="T241" i="13" s="1"/>
  <c r="N228" i="13"/>
  <c r="O228" i="13" s="1"/>
  <c r="S228" i="13"/>
  <c r="T228" i="13" s="1"/>
  <c r="N383" i="13"/>
  <c r="O383" i="13" s="1"/>
  <c r="S383" i="13"/>
  <c r="T383" i="13" s="1"/>
  <c r="N320" i="13"/>
  <c r="O320" i="13" s="1"/>
  <c r="S320" i="13"/>
  <c r="T320" i="13" s="1"/>
  <c r="S357" i="13"/>
  <c r="T357" i="13" s="1"/>
  <c r="N357" i="13"/>
  <c r="O357" i="13" s="1"/>
  <c r="S26" i="13"/>
  <c r="T26" i="13" s="1"/>
  <c r="N26" i="13"/>
  <c r="O26" i="13" s="1"/>
  <c r="S260" i="13"/>
  <c r="T260" i="13" s="1"/>
  <c r="N260" i="13"/>
  <c r="O260" i="13" s="1"/>
  <c r="N29" i="13"/>
  <c r="O29" i="13" s="1"/>
  <c r="S29" i="13"/>
  <c r="T29" i="13" s="1"/>
  <c r="N268" i="13"/>
  <c r="O268" i="13" s="1"/>
  <c r="S268" i="13"/>
  <c r="T268" i="13" s="1"/>
  <c r="S505" i="13"/>
  <c r="T505" i="13" s="1"/>
  <c r="N505" i="13"/>
  <c r="O505" i="13" s="1"/>
  <c r="S570" i="13"/>
  <c r="T570" i="13" s="1"/>
  <c r="N570" i="13"/>
  <c r="O570" i="13" s="1"/>
  <c r="S20" i="13"/>
  <c r="T20" i="13" s="1"/>
  <c r="N20" i="13"/>
  <c r="O20" i="13" s="1"/>
  <c r="S96" i="13"/>
  <c r="T96" i="13" s="1"/>
  <c r="N96" i="13"/>
  <c r="O96" i="13" s="1"/>
  <c r="S535" i="13"/>
  <c r="T535" i="13" s="1"/>
  <c r="N535" i="13"/>
  <c r="O535" i="13" s="1"/>
  <c r="S58" i="13"/>
  <c r="T58" i="13" s="1"/>
  <c r="N58" i="13"/>
  <c r="O58" i="13" s="1"/>
  <c r="S38" i="13"/>
  <c r="T38" i="13" s="1"/>
  <c r="N38" i="13"/>
  <c r="O38" i="13" s="1"/>
  <c r="S182" i="13"/>
  <c r="T182" i="13" s="1"/>
  <c r="N182" i="13"/>
  <c r="O182" i="13" s="1"/>
  <c r="N109" i="13"/>
  <c r="O109" i="13" s="1"/>
  <c r="S109" i="13"/>
  <c r="T109" i="13" s="1"/>
  <c r="N354" i="13"/>
  <c r="O354" i="13" s="1"/>
  <c r="S354" i="13"/>
  <c r="T354" i="13" s="1"/>
  <c r="S115" i="13"/>
  <c r="T115" i="13" s="1"/>
  <c r="N115" i="13"/>
  <c r="O115" i="13" s="1"/>
  <c r="S534" i="13"/>
  <c r="T534" i="13" s="1"/>
  <c r="N534" i="13"/>
  <c r="O534" i="13" s="1"/>
  <c r="S145" i="13"/>
  <c r="T145" i="13" s="1"/>
  <c r="N145" i="13"/>
  <c r="O145" i="13" s="1"/>
  <c r="S208" i="13"/>
  <c r="T208" i="13" s="1"/>
  <c r="N208" i="13"/>
  <c r="O208" i="13" s="1"/>
  <c r="S197" i="13"/>
  <c r="T197" i="13" s="1"/>
  <c r="N197" i="13"/>
  <c r="O197" i="13" s="1"/>
  <c r="S78" i="13"/>
  <c r="T78" i="13" s="1"/>
  <c r="N78" i="13"/>
  <c r="O78" i="13" s="1"/>
  <c r="S175" i="13"/>
  <c r="T175" i="13" s="1"/>
  <c r="N175" i="13"/>
  <c r="O175" i="13" s="1"/>
  <c r="S246" i="13"/>
  <c r="T246" i="13" s="1"/>
  <c r="N246" i="13"/>
  <c r="O246" i="13" s="1"/>
  <c r="S342" i="13"/>
  <c r="T342" i="13" s="1"/>
  <c r="N342" i="13"/>
  <c r="O342" i="13" s="1"/>
  <c r="S492" i="13"/>
  <c r="T492" i="13" s="1"/>
  <c r="N492" i="13"/>
  <c r="O492" i="13" s="1"/>
  <c r="S375" i="13"/>
  <c r="T375" i="13" s="1"/>
  <c r="N375" i="13"/>
  <c r="O375" i="13" s="1"/>
  <c r="S73" i="13"/>
  <c r="T73" i="13" s="1"/>
  <c r="N73" i="13"/>
  <c r="O73" i="13" s="1"/>
  <c r="N513" i="13"/>
  <c r="O513" i="13" s="1"/>
  <c r="S412" i="13"/>
  <c r="T412" i="13" s="1"/>
  <c r="N412" i="13"/>
  <c r="O412" i="13" s="1"/>
  <c r="S556" i="13"/>
  <c r="T556" i="13" s="1"/>
  <c r="N556" i="13"/>
  <c r="O556" i="13" s="1"/>
  <c r="N430" i="13"/>
  <c r="O430" i="13" s="1"/>
  <c r="S430" i="13"/>
  <c r="T430" i="13" s="1"/>
  <c r="S69" i="13"/>
  <c r="T69" i="13" s="1"/>
  <c r="N69" i="13"/>
  <c r="O69" i="13" s="1"/>
  <c r="S409" i="13"/>
  <c r="T409" i="13" s="1"/>
  <c r="N409" i="13"/>
  <c r="O409" i="13" s="1"/>
  <c r="S239" i="13"/>
  <c r="T239" i="13" s="1"/>
  <c r="N239" i="13"/>
  <c r="O239" i="13" s="1"/>
  <c r="S146" i="13"/>
  <c r="T146" i="13" s="1"/>
  <c r="N146" i="13"/>
  <c r="O146" i="13" s="1"/>
  <c r="S122" i="13"/>
  <c r="T122" i="13" s="1"/>
  <c r="N122" i="13"/>
  <c r="O122" i="13" s="1"/>
  <c r="S408" i="13"/>
  <c r="T408" i="13" s="1"/>
  <c r="N408" i="13"/>
  <c r="O408" i="13" s="1"/>
  <c r="S427" i="13"/>
  <c r="T427" i="13" s="1"/>
  <c r="N427" i="13"/>
  <c r="O427" i="13" s="1"/>
  <c r="N362" i="13"/>
  <c r="O362" i="13" s="1"/>
  <c r="S362" i="13"/>
  <c r="T362" i="13" s="1"/>
  <c r="N441" i="13"/>
  <c r="O441" i="13" s="1"/>
  <c r="S441" i="13"/>
  <c r="T441" i="13" s="1"/>
  <c r="S515" i="13"/>
  <c r="T515" i="13" s="1"/>
  <c r="N515" i="13"/>
  <c r="O515" i="13" s="1"/>
  <c r="S479" i="13"/>
  <c r="T479" i="13" s="1"/>
  <c r="N479" i="13"/>
  <c r="O479" i="13" s="1"/>
  <c r="S335" i="13"/>
  <c r="T335" i="13" s="1"/>
  <c r="N335" i="13"/>
  <c r="O335" i="13" s="1"/>
  <c r="S507" i="13"/>
  <c r="T507" i="13" s="1"/>
  <c r="N507" i="13"/>
  <c r="O507" i="13" s="1"/>
  <c r="N33" i="13"/>
  <c r="O33" i="13" s="1"/>
  <c r="S33" i="13"/>
  <c r="T33" i="13" s="1"/>
  <c r="S533" i="13"/>
  <c r="T533" i="13" s="1"/>
  <c r="N533" i="13"/>
  <c r="O533" i="13" s="1"/>
  <c r="S318" i="13"/>
  <c r="T318" i="13" s="1"/>
  <c r="N318" i="13"/>
  <c r="O318" i="13" s="1"/>
  <c r="S151" i="13"/>
  <c r="T151" i="13" s="1"/>
  <c r="N151" i="13"/>
  <c r="O151" i="13" s="1"/>
  <c r="S530" i="13"/>
  <c r="T530" i="13" s="1"/>
  <c r="N530" i="13"/>
  <c r="O530" i="13" s="1"/>
  <c r="S527" i="13"/>
  <c r="T527" i="13" s="1"/>
  <c r="N527" i="13"/>
  <c r="O527" i="13" s="1"/>
  <c r="S480" i="13"/>
  <c r="T480" i="13" s="1"/>
  <c r="N480" i="13"/>
  <c r="O480" i="13" s="1"/>
  <c r="S418" i="13"/>
  <c r="T418" i="13" s="1"/>
  <c r="N418" i="13"/>
  <c r="O418" i="13" s="1"/>
  <c r="S119" i="13"/>
  <c r="T119" i="13" s="1"/>
  <c r="N119" i="13"/>
  <c r="O119" i="13" s="1"/>
  <c r="S254" i="13"/>
  <c r="T254" i="13" s="1"/>
  <c r="N254" i="13"/>
  <c r="O254" i="13" s="1"/>
  <c r="S52" i="13"/>
  <c r="T52" i="13" s="1"/>
  <c r="N52" i="13"/>
  <c r="O52" i="13" s="1"/>
  <c r="S458" i="13"/>
  <c r="T458" i="13" s="1"/>
  <c r="N458" i="13"/>
  <c r="O458" i="13" s="1"/>
  <c r="S230" i="13"/>
  <c r="T230" i="13" s="1"/>
  <c r="N230" i="13"/>
  <c r="O230" i="13" s="1"/>
  <c r="S212" i="13"/>
  <c r="T212" i="13" s="1"/>
  <c r="N212" i="13"/>
  <c r="O212" i="13" s="1"/>
  <c r="S248" i="13"/>
  <c r="T248" i="13" s="1"/>
  <c r="N248" i="13"/>
  <c r="O248" i="13" s="1"/>
  <c r="S164" i="13"/>
  <c r="T164" i="13" s="1"/>
  <c r="N164" i="13"/>
  <c r="O164" i="13" s="1"/>
  <c r="S126" i="13"/>
  <c r="T126" i="13" s="1"/>
  <c r="N126" i="13"/>
  <c r="O126" i="13" s="1"/>
  <c r="S453" i="13"/>
  <c r="T453" i="13" s="1"/>
  <c r="N453" i="13"/>
  <c r="O453" i="13" s="1"/>
  <c r="N330" i="13"/>
  <c r="O330" i="13" s="1"/>
  <c r="S330" i="13"/>
  <c r="T330" i="13" s="1"/>
  <c r="S397" i="13"/>
  <c r="T397" i="13" s="1"/>
  <c r="N397" i="13"/>
  <c r="O397" i="13" s="1"/>
  <c r="S147" i="13"/>
  <c r="T147" i="13" s="1"/>
  <c r="N147" i="13"/>
  <c r="O147" i="13" s="1"/>
  <c r="N44" i="13"/>
  <c r="O44" i="13" s="1"/>
  <c r="S44" i="13"/>
  <c r="T44" i="13" s="1"/>
  <c r="S112" i="13"/>
  <c r="T112" i="13" s="1"/>
  <c r="N112" i="13"/>
  <c r="O112" i="13" s="1"/>
  <c r="S503" i="13"/>
  <c r="T503" i="13" s="1"/>
  <c r="N503" i="13"/>
  <c r="O503" i="13" s="1"/>
  <c r="N22" i="13"/>
  <c r="O22" i="13" s="1"/>
  <c r="S22" i="13"/>
  <c r="T22" i="13" s="1"/>
  <c r="N142" i="13"/>
  <c r="O142" i="13" s="1"/>
  <c r="S142" i="13"/>
  <c r="T142" i="13" s="1"/>
  <c r="S192" i="13"/>
  <c r="T192" i="13" s="1"/>
  <c r="N192" i="13"/>
  <c r="O192" i="13" s="1"/>
  <c r="S300" i="13"/>
  <c r="T300" i="13" s="1"/>
  <c r="N300" i="13"/>
  <c r="O300" i="13" s="1"/>
  <c r="S319" i="13"/>
  <c r="T319" i="13" s="1"/>
  <c r="N319" i="13"/>
  <c r="O319" i="13" s="1"/>
  <c r="N117" i="13"/>
  <c r="O117" i="13" s="1"/>
  <c r="S117" i="13"/>
  <c r="T117" i="13" s="1"/>
  <c r="S514" i="13"/>
  <c r="T514" i="13" s="1"/>
  <c r="N514" i="13"/>
  <c r="O514" i="13" s="1"/>
  <c r="S554" i="13"/>
  <c r="T554" i="13" s="1"/>
  <c r="N554" i="13"/>
  <c r="O554" i="13" s="1"/>
  <c r="S377" i="13"/>
  <c r="T377" i="13" s="1"/>
  <c r="N377" i="13"/>
  <c r="O377" i="13" s="1"/>
  <c r="S80" i="13"/>
  <c r="T80" i="13" s="1"/>
  <c r="N80" i="13"/>
  <c r="O80" i="13" s="1"/>
  <c r="S313" i="13"/>
  <c r="T313" i="13" s="1"/>
  <c r="N313" i="13"/>
  <c r="O313" i="13" s="1"/>
  <c r="S48" i="13"/>
  <c r="T48" i="13" s="1"/>
  <c r="N48" i="13"/>
  <c r="O48" i="13" s="1"/>
  <c r="N489" i="13"/>
  <c r="O489" i="13" s="1"/>
  <c r="S489" i="13"/>
  <c r="T489" i="13" s="1"/>
  <c r="S202" i="13"/>
  <c r="T202" i="13" s="1"/>
  <c r="N202" i="13"/>
  <c r="O202" i="13" s="1"/>
  <c r="N196" i="13"/>
  <c r="O196" i="13" s="1"/>
  <c r="S196" i="13"/>
  <c r="T196" i="13" s="1"/>
  <c r="S41" i="13"/>
  <c r="T41" i="13" s="1"/>
  <c r="N41" i="13"/>
  <c r="O41" i="13" s="1"/>
  <c r="S154" i="13"/>
  <c r="T154" i="13" s="1"/>
  <c r="N154" i="13"/>
  <c r="O154" i="13" s="1"/>
  <c r="S494" i="13"/>
  <c r="T494" i="13" s="1"/>
  <c r="N494" i="13"/>
  <c r="O494" i="13" s="1"/>
  <c r="S497" i="13"/>
  <c r="T497" i="13" s="1"/>
  <c r="N497" i="13"/>
  <c r="O497" i="13" s="1"/>
  <c r="S299" i="13"/>
  <c r="T299" i="13" s="1"/>
  <c r="N299" i="13"/>
  <c r="O299" i="13" s="1"/>
  <c r="S174" i="13"/>
  <c r="T174" i="13" s="1"/>
  <c r="N174" i="13"/>
  <c r="O174" i="13" s="1"/>
  <c r="S334" i="13"/>
  <c r="T334" i="13" s="1"/>
  <c r="N334" i="13"/>
  <c r="O334" i="13" s="1"/>
  <c r="S167" i="13"/>
  <c r="T167" i="13" s="1"/>
  <c r="N167" i="13"/>
  <c r="O167" i="13" s="1"/>
  <c r="S156" i="13"/>
  <c r="T156" i="13" s="1"/>
  <c r="N156" i="13"/>
  <c r="O156" i="13" s="1"/>
  <c r="S45" i="13"/>
  <c r="T45" i="13" s="1"/>
  <c r="N45" i="13"/>
  <c r="O45" i="13" s="1"/>
  <c r="S416" i="13"/>
  <c r="T416" i="13" s="1"/>
  <c r="N416" i="13"/>
  <c r="O416" i="13" s="1"/>
  <c r="S419" i="13"/>
  <c r="T419" i="13" s="1"/>
  <c r="N419" i="13"/>
  <c r="O419" i="13" s="1"/>
  <c r="S155" i="13"/>
  <c r="T155" i="13" s="1"/>
  <c r="N155" i="13"/>
  <c r="O155" i="13" s="1"/>
  <c r="S432" i="13"/>
  <c r="T432" i="13" s="1"/>
  <c r="N432" i="13"/>
  <c r="O432" i="13" s="1"/>
  <c r="S296" i="13"/>
  <c r="T296" i="13" s="1"/>
  <c r="N296" i="13"/>
  <c r="O296" i="13" s="1"/>
  <c r="S490" i="13"/>
  <c r="T490" i="13" s="1"/>
  <c r="N490" i="13"/>
  <c r="O490" i="13" s="1"/>
  <c r="S172" i="13"/>
  <c r="T172" i="13" s="1"/>
  <c r="N172" i="13"/>
  <c r="O172" i="13" s="1"/>
  <c r="N364" i="13"/>
  <c r="O364" i="13" s="1"/>
  <c r="S364" i="13"/>
  <c r="T364" i="13" s="1"/>
  <c r="S414" i="13"/>
  <c r="T414" i="13" s="1"/>
  <c r="N414" i="13"/>
  <c r="O414" i="13" s="1"/>
  <c r="S271" i="13"/>
  <c r="T271" i="13" s="1"/>
  <c r="N271" i="13"/>
  <c r="O271" i="13" s="1"/>
  <c r="S493" i="13"/>
  <c r="T493" i="13" s="1"/>
  <c r="N493" i="13"/>
  <c r="O493" i="13" s="1"/>
  <c r="N550" i="13"/>
  <c r="O550" i="13" s="1"/>
  <c r="S550" i="13"/>
  <c r="T550" i="13" s="1"/>
  <c r="S555" i="13"/>
  <c r="T555" i="13" s="1"/>
  <c r="N555" i="13"/>
  <c r="O555" i="13" s="1"/>
  <c r="S19" i="13"/>
  <c r="T19" i="13" s="1"/>
  <c r="N19" i="13"/>
  <c r="O19" i="13" s="1"/>
  <c r="S504" i="13"/>
  <c r="T504" i="13" s="1"/>
  <c r="N504" i="13"/>
  <c r="O504" i="13" s="1"/>
  <c r="S365" i="13"/>
  <c r="T365" i="13" s="1"/>
  <c r="N365" i="13"/>
  <c r="O365" i="13" s="1"/>
  <c r="S36" i="13"/>
  <c r="T36" i="13" s="1"/>
  <c r="N36" i="13"/>
  <c r="O36" i="13" s="1"/>
  <c r="N276" i="13"/>
  <c r="O276" i="13" s="1"/>
  <c r="S276" i="13"/>
  <c r="T276" i="13" s="1"/>
  <c r="S349" i="13"/>
  <c r="T349" i="13" s="1"/>
  <c r="N349" i="13"/>
  <c r="O349" i="13" s="1"/>
  <c r="S557" i="13"/>
  <c r="T557" i="13" s="1"/>
  <c r="N557" i="13"/>
  <c r="O557" i="13" s="1"/>
  <c r="S469" i="13"/>
  <c r="T469" i="13" s="1"/>
  <c r="N469" i="13"/>
  <c r="O469" i="13" s="1"/>
  <c r="S450" i="13"/>
  <c r="T450" i="13" s="1"/>
  <c r="N450" i="13"/>
  <c r="O450" i="13" s="1"/>
  <c r="S286" i="13"/>
  <c r="T286" i="13" s="1"/>
  <c r="N286" i="13"/>
  <c r="O286" i="13" s="1"/>
  <c r="N188" i="13"/>
  <c r="O188" i="13" s="1"/>
  <c r="S188" i="13"/>
  <c r="T188" i="13" s="1"/>
  <c r="S10" i="13"/>
  <c r="T10" i="13" s="1"/>
  <c r="N10" i="13"/>
  <c r="O10" i="13" s="1"/>
  <c r="S474" i="13"/>
  <c r="T474" i="13" s="1"/>
  <c r="N474" i="13"/>
  <c r="O474" i="13" s="1"/>
  <c r="S540" i="13"/>
  <c r="T540" i="13" s="1"/>
  <c r="N540" i="13"/>
  <c r="O540" i="13" s="1"/>
  <c r="S210" i="13"/>
  <c r="T210" i="13" s="1"/>
  <c r="N210" i="13"/>
  <c r="O210" i="13" s="1"/>
  <c r="S12" i="13"/>
  <c r="T12" i="13" s="1"/>
  <c r="N12" i="13"/>
  <c r="O12" i="13" s="1"/>
  <c r="S366" i="13"/>
  <c r="T366" i="13" s="1"/>
  <c r="N366" i="13"/>
  <c r="O366" i="13" s="1"/>
  <c r="S431" i="13"/>
  <c r="T431" i="13" s="1"/>
  <c r="N431" i="13"/>
  <c r="O431" i="13" s="1"/>
  <c r="S27" i="13"/>
  <c r="T27" i="13" s="1"/>
  <c r="N27" i="13"/>
  <c r="O27" i="13" s="1"/>
  <c r="S520" i="13"/>
  <c r="T520" i="13" s="1"/>
  <c r="N520" i="13"/>
  <c r="O520" i="13" s="1"/>
  <c r="S326" i="13"/>
  <c r="T326" i="13" s="1"/>
  <c r="N326" i="13"/>
  <c r="O326" i="13" s="1"/>
  <c r="N345" i="13"/>
  <c r="O345" i="13" s="1"/>
  <c r="S345" i="13"/>
  <c r="T345" i="13" s="1"/>
  <c r="S338" i="13"/>
  <c r="T338" i="13" s="1"/>
  <c r="N338" i="13"/>
  <c r="O338" i="13" s="1"/>
  <c r="S259" i="13"/>
  <c r="T259" i="13" s="1"/>
  <c r="N259" i="13"/>
  <c r="O259" i="13" s="1"/>
  <c r="S116" i="13"/>
  <c r="T116" i="13" s="1"/>
  <c r="N116" i="13"/>
  <c r="O116" i="13" s="1"/>
  <c r="S401" i="13"/>
  <c r="T401" i="13" s="1"/>
  <c r="N401" i="13"/>
  <c r="O401" i="13" s="1"/>
  <c r="N532" i="13"/>
  <c r="O532" i="13" s="1"/>
  <c r="S532" i="13"/>
  <c r="T532" i="13" s="1"/>
  <c r="N14" i="13"/>
  <c r="O14" i="13" s="1"/>
  <c r="S14" i="13"/>
  <c r="T14" i="13" s="1"/>
  <c r="N105" i="13"/>
  <c r="O105" i="13" s="1"/>
  <c r="S105" i="13"/>
  <c r="T105" i="13" s="1"/>
  <c r="S531" i="13"/>
  <c r="T531" i="13" s="1"/>
  <c r="N531" i="13"/>
  <c r="O531" i="13" s="1"/>
  <c r="S565" i="13"/>
  <c r="T565" i="13" s="1"/>
  <c r="N565" i="13"/>
  <c r="O565" i="13" s="1"/>
  <c r="S302" i="13"/>
  <c r="T302" i="13" s="1"/>
  <c r="N302" i="13"/>
  <c r="O302" i="13" s="1"/>
  <c r="S529" i="13"/>
  <c r="T529" i="13" s="1"/>
  <c r="N529" i="13"/>
  <c r="O529" i="13" s="1"/>
  <c r="S281" i="13"/>
  <c r="T281" i="13" s="1"/>
  <c r="N281" i="13"/>
  <c r="O281" i="13" s="1"/>
  <c r="N508" i="13"/>
  <c r="O508" i="13" s="1"/>
  <c r="S508" i="13"/>
  <c r="T508" i="13" s="1"/>
  <c r="S92" i="13"/>
  <c r="T92" i="13" s="1"/>
  <c r="N92" i="13"/>
  <c r="O92" i="13" s="1"/>
  <c r="S85" i="13"/>
  <c r="T85" i="13" s="1"/>
  <c r="N85" i="13"/>
  <c r="O85" i="13" s="1"/>
  <c r="S198" i="13"/>
  <c r="T198" i="13" s="1"/>
  <c r="N198" i="13"/>
  <c r="O198" i="13" s="1"/>
  <c r="N475" i="13"/>
  <c r="O475" i="13" s="1"/>
  <c r="S475" i="13"/>
  <c r="T475" i="13" s="1"/>
  <c r="S329" i="13"/>
  <c r="T329" i="13" s="1"/>
  <c r="N329" i="13"/>
  <c r="O329" i="13" s="1"/>
  <c r="S199" i="13"/>
  <c r="T199" i="13" s="1"/>
  <c r="N199" i="13"/>
  <c r="O199" i="13" s="1"/>
  <c r="S433" i="13"/>
  <c r="T433" i="13" s="1"/>
  <c r="N433" i="13"/>
  <c r="O433" i="13" s="1"/>
  <c r="S77" i="13"/>
  <c r="T77" i="13" s="1"/>
  <c r="N77" i="13"/>
  <c r="O77" i="13" s="1"/>
  <c r="S524" i="13"/>
  <c r="T524" i="13" s="1"/>
  <c r="N524" i="13"/>
  <c r="O524" i="13" s="1"/>
  <c r="S221" i="13"/>
  <c r="T221" i="13" s="1"/>
  <c r="N221" i="13"/>
  <c r="O221" i="13" s="1"/>
  <c r="S189" i="13"/>
  <c r="T189" i="13" s="1"/>
  <c r="N189" i="13"/>
  <c r="O189" i="13" s="1"/>
  <c r="S422" i="13"/>
  <c r="T422" i="13" s="1"/>
  <c r="N422" i="13"/>
  <c r="O422" i="13" s="1"/>
  <c r="N569" i="13"/>
  <c r="O569" i="13" s="1"/>
  <c r="S148" i="13"/>
  <c r="T148" i="13" s="1"/>
  <c r="N148" i="13"/>
  <c r="O148" i="13" s="1"/>
  <c r="S389" i="13"/>
  <c r="T389" i="13" s="1"/>
  <c r="N389" i="13"/>
  <c r="O389" i="13" s="1"/>
  <c r="S435" i="13"/>
  <c r="T435" i="13" s="1"/>
  <c r="N435" i="13"/>
  <c r="O435" i="13" s="1"/>
  <c r="S224" i="13"/>
  <c r="T224" i="13" s="1"/>
  <c r="N224" i="13"/>
  <c r="O224" i="13" s="1"/>
  <c r="S293" i="13"/>
  <c r="T293" i="13" s="1"/>
  <c r="N293" i="13"/>
  <c r="O293" i="13" s="1"/>
  <c r="S159" i="13"/>
  <c r="T159" i="13" s="1"/>
  <c r="N159" i="13"/>
  <c r="O159" i="13" s="1"/>
  <c r="S369" i="13"/>
  <c r="T369" i="13" s="1"/>
  <c r="N369" i="13"/>
  <c r="O369" i="13" s="1"/>
  <c r="S272" i="13"/>
  <c r="T272" i="13" s="1"/>
  <c r="N272" i="13"/>
  <c r="O272" i="13" s="1"/>
  <c r="S31" i="13"/>
  <c r="T31" i="13" s="1"/>
  <c r="N31" i="13"/>
  <c r="O31" i="13" s="1"/>
  <c r="N462" i="13"/>
  <c r="O462" i="13" s="1"/>
  <c r="S462" i="13"/>
  <c r="T462" i="13" s="1"/>
  <c r="S379" i="13"/>
  <c r="T379" i="13" s="1"/>
  <c r="N379" i="13"/>
  <c r="O379" i="13" s="1"/>
  <c r="S176" i="13"/>
  <c r="T176" i="13" s="1"/>
  <c r="N176" i="13"/>
  <c r="O176" i="13" s="1"/>
  <c r="S13" i="13"/>
  <c r="T13" i="13" s="1"/>
  <c r="N13" i="13"/>
  <c r="O13" i="13" s="1"/>
  <c r="S486" i="13"/>
  <c r="T486" i="13" s="1"/>
  <c r="N486" i="13"/>
  <c r="O486" i="13" s="1"/>
  <c r="S356" i="13"/>
  <c r="T356" i="13" s="1"/>
  <c r="N356" i="13"/>
  <c r="O356" i="13" s="1"/>
  <c r="S519" i="13"/>
  <c r="T519" i="13" s="1"/>
  <c r="N519" i="13"/>
  <c r="O519" i="13" s="1"/>
  <c r="N549" i="13"/>
  <c r="O549" i="13" s="1"/>
  <c r="S549" i="13"/>
  <c r="T549" i="13" s="1"/>
  <c r="S173" i="13"/>
  <c r="T173" i="13" s="1"/>
  <c r="N173" i="13"/>
  <c r="O173" i="13" s="1"/>
  <c r="S143" i="13"/>
  <c r="T143" i="13" s="1"/>
  <c r="N143" i="13"/>
  <c r="O143" i="13" s="1"/>
  <c r="S340" i="13"/>
  <c r="T340" i="13" s="1"/>
  <c r="N340" i="13"/>
  <c r="O340" i="13" s="1"/>
  <c r="S455" i="13"/>
  <c r="T455" i="13" s="1"/>
  <c r="N455" i="13"/>
  <c r="O455" i="13" s="1"/>
  <c r="S101" i="13"/>
  <c r="T101" i="13" s="1"/>
  <c r="N101" i="13"/>
  <c r="O101" i="13" s="1"/>
  <c r="S187" i="13"/>
  <c r="T187" i="13" s="1"/>
  <c r="N187" i="13"/>
  <c r="O187" i="13" s="1"/>
  <c r="S404" i="13"/>
  <c r="T404" i="13" s="1"/>
  <c r="N404" i="13"/>
  <c r="O404" i="13" s="1"/>
  <c r="S288" i="13"/>
  <c r="T288" i="13" s="1"/>
  <c r="N288" i="13"/>
  <c r="O288" i="13" s="1"/>
  <c r="S360" i="13"/>
  <c r="T360" i="13" s="1"/>
  <c r="N360" i="13"/>
  <c r="O360" i="13" s="1"/>
  <c r="S405" i="13"/>
  <c r="T405" i="13" s="1"/>
  <c r="N405" i="13"/>
  <c r="O405" i="13" s="1"/>
  <c r="S54" i="13"/>
  <c r="T54" i="13" s="1"/>
  <c r="N54" i="13"/>
  <c r="O54" i="13" s="1"/>
  <c r="S86" i="13"/>
  <c r="T86" i="13" s="1"/>
  <c r="N86" i="13"/>
  <c r="O86" i="13" s="1"/>
  <c r="S121" i="13"/>
  <c r="T121" i="13" s="1"/>
  <c r="N121" i="13"/>
  <c r="O121" i="13" s="1"/>
  <c r="S277" i="13"/>
  <c r="T277" i="13" s="1"/>
  <c r="N277" i="13"/>
  <c r="O277" i="13" s="1"/>
  <c r="S399" i="13"/>
  <c r="T399" i="13" s="1"/>
  <c r="N399" i="13"/>
  <c r="O399" i="13" s="1"/>
  <c r="S406" i="13"/>
  <c r="T406" i="13" s="1"/>
  <c r="N406" i="13"/>
  <c r="O406" i="13" s="1"/>
  <c r="S47" i="13"/>
  <c r="T47" i="13" s="1"/>
  <c r="N47" i="13"/>
  <c r="O47" i="13" s="1"/>
  <c r="S285" i="13"/>
  <c r="T285" i="13" s="1"/>
  <c r="N285" i="13"/>
  <c r="O285" i="13" s="1"/>
  <c r="S440" i="13"/>
  <c r="T440" i="13" s="1"/>
  <c r="N440" i="13"/>
  <c r="O440" i="13" s="1"/>
  <c r="S301" i="13"/>
  <c r="T301" i="13" s="1"/>
  <c r="N301" i="13"/>
  <c r="O301" i="13" s="1"/>
  <c r="S425" i="13"/>
  <c r="T425" i="13" s="1"/>
  <c r="N425" i="13"/>
  <c r="O425" i="13" s="1"/>
  <c r="S465" i="13"/>
  <c r="T465" i="13" s="1"/>
  <c r="N465" i="13"/>
  <c r="O465" i="13" s="1"/>
  <c r="N371" i="13"/>
  <c r="O371" i="13" s="1"/>
  <c r="S371" i="13"/>
  <c r="T371" i="13" s="1"/>
  <c r="S488" i="13"/>
  <c r="T488" i="13" s="1"/>
  <c r="N488" i="13"/>
  <c r="O488" i="13" s="1"/>
  <c r="N220" i="13"/>
  <c r="O220" i="13" s="1"/>
  <c r="S220" i="13"/>
  <c r="T220" i="13" s="1"/>
  <c r="S39" i="13"/>
  <c r="T39" i="13" s="1"/>
  <c r="N39" i="13"/>
  <c r="O39" i="13" s="1"/>
  <c r="S168" i="13"/>
  <c r="T168" i="13" s="1"/>
  <c r="N168" i="13"/>
  <c r="O168" i="13" s="1"/>
  <c r="S496" i="13"/>
  <c r="T496" i="13" s="1"/>
  <c r="N496" i="13"/>
  <c r="O496" i="13" s="1"/>
  <c r="S165" i="13"/>
  <c r="T165" i="13" s="1"/>
  <c r="N165" i="13"/>
  <c r="O165" i="13" s="1"/>
  <c r="S325" i="13"/>
  <c r="T325" i="13" s="1"/>
  <c r="N325" i="13"/>
  <c r="O325" i="13" s="1"/>
  <c r="S104" i="13"/>
  <c r="T104" i="13" s="1"/>
  <c r="N104" i="13"/>
  <c r="O104" i="13" s="1"/>
  <c r="N251" i="13"/>
  <c r="O251" i="13" s="1"/>
  <c r="S251" i="13"/>
  <c r="T251" i="13" s="1"/>
  <c r="S184" i="13"/>
  <c r="T184" i="13" s="1"/>
  <c r="N184" i="13"/>
  <c r="O184" i="13" s="1"/>
  <c r="S67" i="13"/>
  <c r="T67" i="13" s="1"/>
  <c r="N67" i="13"/>
  <c r="O67" i="13" s="1"/>
  <c r="S72" i="13"/>
  <c r="T72" i="13" s="1"/>
  <c r="N72" i="13"/>
  <c r="O72" i="13" s="1"/>
  <c r="S95" i="13"/>
  <c r="T95" i="13" s="1"/>
  <c r="N95" i="13"/>
  <c r="O95" i="13" s="1"/>
  <c r="S217" i="13"/>
  <c r="T217" i="13" s="1"/>
  <c r="N217" i="13"/>
  <c r="O217" i="13" s="1"/>
  <c r="S370" i="13"/>
  <c r="T370" i="13" s="1"/>
  <c r="N370" i="13"/>
  <c r="O370" i="13" s="1"/>
  <c r="S525" i="13"/>
  <c r="T525" i="13" s="1"/>
  <c r="N525" i="13"/>
  <c r="O525" i="13" s="1"/>
  <c r="N138" i="13"/>
  <c r="O138" i="13" s="1"/>
  <c r="S138" i="13"/>
  <c r="T138" i="13" s="1"/>
  <c r="S84" i="13"/>
  <c r="T84" i="13" s="1"/>
  <c r="N84" i="13"/>
  <c r="O84" i="13" s="1"/>
  <c r="S498" i="13"/>
  <c r="T498" i="13" s="1"/>
  <c r="N498" i="13"/>
  <c r="O498" i="13" s="1"/>
  <c r="S500" i="13"/>
  <c r="T500" i="13" s="1"/>
  <c r="N500" i="13"/>
  <c r="O500" i="13" s="1"/>
  <c r="S559" i="13"/>
  <c r="T559" i="13" s="1"/>
  <c r="N559" i="13"/>
  <c r="O559" i="13" s="1"/>
  <c r="S473" i="13"/>
  <c r="T473" i="13" s="1"/>
  <c r="N473" i="13"/>
  <c r="O473" i="13" s="1"/>
  <c r="S18" i="13"/>
  <c r="T18" i="13" s="1"/>
  <c r="N18" i="13"/>
  <c r="O18" i="13" s="1"/>
  <c r="S250" i="13"/>
  <c r="T250" i="13" s="1"/>
  <c r="N250" i="13"/>
  <c r="O250" i="13" s="1"/>
  <c r="N71" i="13"/>
  <c r="O71" i="13" s="1"/>
  <c r="S71" i="13"/>
  <c r="T71" i="13" s="1"/>
  <c r="S451" i="13"/>
  <c r="T451" i="13" s="1"/>
  <c r="N451" i="13"/>
  <c r="O451" i="13" s="1"/>
  <c r="S343" i="13"/>
  <c r="T343" i="13" s="1"/>
  <c r="N343" i="13"/>
  <c r="O343" i="13" s="1"/>
  <c r="S91" i="13"/>
  <c r="T91" i="13" s="1"/>
  <c r="N91" i="13"/>
  <c r="O91" i="13" s="1"/>
  <c r="S21" i="13"/>
  <c r="T21" i="13" s="1"/>
  <c r="N21" i="13"/>
  <c r="O21" i="13" s="1"/>
  <c r="S179" i="13"/>
  <c r="T179" i="13" s="1"/>
  <c r="N179" i="13"/>
  <c r="O179" i="13" s="1"/>
  <c r="S381" i="13"/>
  <c r="T381" i="13" s="1"/>
  <c r="N381" i="13"/>
  <c r="O381" i="13" s="1"/>
  <c r="S449" i="13"/>
  <c r="T449" i="13" s="1"/>
  <c r="N449" i="13"/>
  <c r="O449" i="13" s="1"/>
  <c r="S90" i="13"/>
  <c r="T90" i="13" s="1"/>
  <c r="N90" i="13"/>
  <c r="O90" i="13" s="1"/>
  <c r="S98" i="13"/>
  <c r="T98" i="13" s="1"/>
  <c r="N98" i="13"/>
  <c r="O98" i="13" s="1"/>
  <c r="S420" i="13"/>
  <c r="T420" i="13" s="1"/>
  <c r="N420" i="13"/>
  <c r="O420" i="13" s="1"/>
  <c r="S481" i="13"/>
  <c r="T481" i="13" s="1"/>
  <c r="S298" i="13"/>
  <c r="T298" i="13" s="1"/>
  <c r="N298" i="13"/>
  <c r="O298" i="13" s="1"/>
  <c r="S62" i="13"/>
  <c r="T62" i="13" s="1"/>
  <c r="N62" i="13"/>
  <c r="O62" i="13" s="1"/>
  <c r="S160" i="13"/>
  <c r="T160" i="13" s="1"/>
  <c r="N160" i="13"/>
  <c r="O160" i="13" s="1"/>
  <c r="N214" i="13"/>
  <c r="O214" i="13" s="1"/>
  <c r="S214" i="13"/>
  <c r="T214" i="13" s="1"/>
  <c r="S307" i="13"/>
  <c r="T307" i="13" s="1"/>
  <c r="N307" i="13"/>
  <c r="O307" i="13" s="1"/>
  <c r="N79" i="13"/>
  <c r="O79" i="13" s="1"/>
  <c r="S79" i="13"/>
  <c r="T79" i="13" s="1"/>
  <c r="S509" i="13"/>
  <c r="T509" i="13" s="1"/>
  <c r="N509" i="13"/>
  <c r="O509" i="13" s="1"/>
  <c r="S274" i="13"/>
  <c r="T274" i="13" s="1"/>
  <c r="N274" i="13"/>
  <c r="O274" i="13" s="1"/>
  <c r="S384" i="13"/>
  <c r="T384" i="13" s="1"/>
  <c r="N384" i="13"/>
  <c r="O384" i="13" s="1"/>
  <c r="N516" i="13"/>
  <c r="O516" i="13" s="1"/>
  <c r="S516" i="13"/>
  <c r="T516" i="13" s="1"/>
  <c r="S267" i="13"/>
  <c r="T267" i="13" s="1"/>
  <c r="N267" i="13"/>
  <c r="O267" i="13" s="1"/>
  <c r="S133" i="13"/>
  <c r="T133" i="13" s="1"/>
  <c r="N133" i="13"/>
  <c r="O133" i="13" s="1"/>
  <c r="S308" i="13"/>
  <c r="T308" i="13" s="1"/>
  <c r="N308" i="13"/>
  <c r="O308" i="13" s="1"/>
  <c r="S178" i="13"/>
  <c r="T178" i="13" s="1"/>
  <c r="N178" i="13"/>
  <c r="O178" i="13" s="1"/>
  <c r="S373" i="13"/>
  <c r="T373" i="13" s="1"/>
  <c r="N373" i="13"/>
  <c r="O373" i="13" s="1"/>
  <c r="S443" i="13"/>
  <c r="T443" i="13" s="1"/>
  <c r="N443" i="13"/>
  <c r="O443" i="13" s="1"/>
  <c r="S163" i="13"/>
  <c r="T163" i="13" s="1"/>
  <c r="N163" i="13"/>
  <c r="O163" i="13" s="1"/>
  <c r="S93" i="13"/>
  <c r="T93" i="13" s="1"/>
  <c r="N93" i="13"/>
  <c r="O93" i="13" s="1"/>
  <c r="N517" i="13"/>
  <c r="O517" i="13" s="1"/>
  <c r="S517" i="13"/>
  <c r="T517" i="13" s="1"/>
  <c r="S232" i="13"/>
  <c r="T232" i="13" s="1"/>
  <c r="N232" i="13"/>
  <c r="O232" i="13" s="1"/>
  <c r="S568" i="13"/>
  <c r="T568" i="13" s="1"/>
  <c r="N568" i="13"/>
  <c r="O568" i="13" s="1"/>
  <c r="S402" i="13"/>
  <c r="T402" i="13" s="1"/>
  <c r="N402" i="13"/>
  <c r="O402" i="13" s="1"/>
  <c r="N444" i="13"/>
  <c r="O444" i="13" s="1"/>
  <c r="S444" i="13"/>
  <c r="T444" i="13" s="1"/>
  <c r="S129" i="13"/>
  <c r="T129" i="13" s="1"/>
  <c r="N129" i="13"/>
  <c r="O129" i="13" s="1"/>
  <c r="S292" i="13"/>
  <c r="T292" i="13" s="1"/>
  <c r="N292" i="13"/>
  <c r="O292" i="13" s="1"/>
  <c r="S403" i="13"/>
  <c r="T403" i="13" s="1"/>
  <c r="N403" i="13"/>
  <c r="O403" i="13" s="1"/>
  <c r="N551" i="13"/>
  <c r="O551" i="13" s="1"/>
  <c r="S551" i="13"/>
  <c r="T551" i="13" s="1"/>
  <c r="N476" i="13"/>
  <c r="O476" i="13" s="1"/>
  <c r="S476" i="13"/>
  <c r="T476" i="13" s="1"/>
  <c r="N242" i="13"/>
  <c r="O242" i="13" s="1"/>
  <c r="S242" i="13"/>
  <c r="T242" i="13" s="1"/>
  <c r="N393" i="13"/>
  <c r="O393" i="13" s="1"/>
  <c r="S393" i="13"/>
  <c r="T393" i="13" s="1"/>
  <c r="S415" i="13"/>
  <c r="T415" i="13" s="1"/>
  <c r="N415" i="13"/>
  <c r="O415" i="13" s="1"/>
  <c r="N309" i="13"/>
  <c r="O309" i="13" s="1"/>
  <c r="S309" i="13"/>
  <c r="T309" i="13" s="1"/>
  <c r="S327" i="13"/>
  <c r="T327" i="13" s="1"/>
  <c r="N327" i="13"/>
  <c r="O327" i="13" s="1"/>
  <c r="S539" i="13"/>
  <c r="T539" i="13" s="1"/>
  <c r="N539" i="13"/>
  <c r="O539" i="13" s="1"/>
  <c r="S152" i="13"/>
  <c r="T152" i="13" s="1"/>
  <c r="N152" i="13"/>
  <c r="O152" i="13" s="1"/>
  <c r="N528" i="13"/>
  <c r="O528" i="13" s="1"/>
  <c r="S528" i="13"/>
  <c r="T528" i="13" s="1"/>
  <c r="S42" i="13"/>
  <c r="T42" i="13" s="1"/>
  <c r="S428" i="13"/>
  <c r="T428" i="13" s="1"/>
  <c r="N428" i="13"/>
  <c r="O428" i="13" s="1"/>
  <c r="S464" i="13"/>
  <c r="T464" i="13" s="1"/>
  <c r="N464" i="13"/>
  <c r="O464" i="13" s="1"/>
  <c r="N186" i="13"/>
  <c r="O186" i="13" s="1"/>
  <c r="S186" i="13"/>
  <c r="T186" i="13" s="1"/>
  <c r="S311" i="13"/>
  <c r="T311" i="13" s="1"/>
  <c r="N311" i="13"/>
  <c r="O311" i="13" s="1"/>
  <c r="S247" i="13"/>
  <c r="T247" i="13" s="1"/>
  <c r="N247" i="13"/>
  <c r="O247" i="13" s="1"/>
  <c r="S255" i="13"/>
  <c r="T255" i="13" s="1"/>
  <c r="S124" i="13"/>
  <c r="T124" i="13" s="1"/>
  <c r="N124" i="13"/>
  <c r="O124" i="13" s="1"/>
  <c r="S183" i="13"/>
  <c r="T183" i="13" s="1"/>
  <c r="N183" i="13"/>
  <c r="O183" i="13" s="1"/>
  <c r="S244" i="13"/>
  <c r="T244" i="13" s="1"/>
  <c r="N244" i="13"/>
  <c r="O244" i="13" s="1"/>
  <c r="S452" i="13"/>
  <c r="T452" i="13" s="1"/>
  <c r="N452" i="13"/>
  <c r="O452" i="13" s="1"/>
  <c r="S502" i="13"/>
  <c r="T502" i="13" s="1"/>
  <c r="N502" i="13"/>
  <c r="O502" i="13" s="1"/>
  <c r="S49" i="13"/>
  <c r="T49" i="13" s="1"/>
  <c r="N49" i="13"/>
  <c r="O49" i="13" s="1"/>
  <c r="S543" i="13"/>
  <c r="T543" i="13" s="1"/>
  <c r="N543" i="13"/>
  <c r="O543" i="13" s="1"/>
  <c r="S200" i="13"/>
  <c r="T200" i="13" s="1"/>
  <c r="N200" i="13"/>
  <c r="O200" i="13" s="1"/>
  <c r="S215" i="13"/>
  <c r="T215" i="13" s="1"/>
  <c r="N215" i="13"/>
  <c r="O215" i="13" s="1"/>
  <c r="S538" i="13"/>
  <c r="T538" i="13" s="1"/>
  <c r="N538" i="13"/>
  <c r="O538" i="13" s="1"/>
  <c r="S201" i="13"/>
  <c r="T201" i="13" s="1"/>
  <c r="N201" i="13"/>
  <c r="O201" i="13" s="1"/>
  <c r="S106" i="13"/>
  <c r="T106" i="13" s="1"/>
  <c r="N106" i="13"/>
  <c r="O106" i="13" s="1"/>
  <c r="S233" i="13"/>
  <c r="T233" i="13" s="1"/>
  <c r="N233" i="13"/>
  <c r="O233" i="13" s="1"/>
  <c r="S485" i="13"/>
  <c r="T485" i="13" s="1"/>
  <c r="N485" i="13"/>
  <c r="O485" i="13" s="1"/>
  <c r="S552" i="13"/>
  <c r="T552" i="13" s="1"/>
  <c r="N552" i="13"/>
  <c r="O552" i="13" s="1"/>
  <c r="N223" i="13"/>
  <c r="O223" i="13" s="1"/>
  <c r="S223" i="13"/>
  <c r="T223" i="13" s="1"/>
  <c r="S392" i="13"/>
  <c r="T392" i="13" s="1"/>
  <c r="N392" i="13"/>
  <c r="O392" i="13" s="1"/>
  <c r="S511" i="13"/>
  <c r="T511" i="13" s="1"/>
  <c r="N511" i="13"/>
  <c r="O511" i="13" s="1"/>
  <c r="S50" i="13"/>
  <c r="T50" i="13" s="1"/>
  <c r="N50" i="13"/>
  <c r="O50" i="13" s="1"/>
  <c r="S290" i="13"/>
  <c r="T290" i="13" s="1"/>
  <c r="N290" i="13"/>
  <c r="O290" i="13" s="1"/>
  <c r="S387" i="13"/>
  <c r="T387" i="13" s="1"/>
  <c r="N387" i="13"/>
  <c r="O387" i="13" s="1"/>
  <c r="N332" i="13"/>
  <c r="O332" i="13" s="1"/>
  <c r="S332" i="13"/>
  <c r="T332" i="13" s="1"/>
  <c r="N234" i="13"/>
  <c r="O234" i="13" s="1"/>
  <c r="S234" i="13"/>
  <c r="T234" i="13" s="1"/>
  <c r="S355" i="13"/>
  <c r="T355" i="13" s="1"/>
  <c r="N355" i="13"/>
  <c r="O355" i="13" s="1"/>
  <c r="N134" i="13"/>
  <c r="O134" i="13" s="1"/>
  <c r="S134" i="13"/>
  <c r="T134" i="13" s="1"/>
  <c r="S23" i="13"/>
  <c r="T23" i="13" s="1"/>
  <c r="N23" i="13"/>
  <c r="O23" i="13" s="1"/>
  <c r="S123" i="13"/>
  <c r="T123" i="13" s="1"/>
  <c r="N123" i="13"/>
  <c r="O123" i="13" s="1"/>
  <c r="N436" i="13"/>
  <c r="O436" i="13" s="1"/>
  <c r="S436" i="13"/>
  <c r="T436" i="13" s="1"/>
  <c r="S252" i="13"/>
  <c r="T252" i="13" s="1"/>
  <c r="N252" i="13"/>
  <c r="O252" i="13" s="1"/>
  <c r="S35" i="13"/>
  <c r="T35" i="13" s="1"/>
  <c r="N35" i="13"/>
  <c r="O35" i="13" s="1"/>
  <c r="S542" i="13"/>
  <c r="T542" i="13" s="1"/>
  <c r="N542" i="13"/>
  <c r="O542" i="13" s="1"/>
  <c r="S185" i="13"/>
  <c r="T185" i="13" s="1"/>
  <c r="N185" i="13"/>
  <c r="O185" i="13" s="1"/>
  <c r="S132" i="13"/>
  <c r="T132" i="13" s="1"/>
  <c r="N132" i="13"/>
  <c r="O132" i="13" s="1"/>
  <c r="N400" i="13"/>
  <c r="O400" i="13" s="1"/>
  <c r="S400" i="13"/>
  <c r="T400" i="13" s="1"/>
  <c r="S391" i="13"/>
  <c r="T391" i="13" s="1"/>
  <c r="N391" i="13"/>
  <c r="O391" i="13" s="1"/>
  <c r="S324" i="13"/>
  <c r="T324" i="13" s="1"/>
  <c r="N324" i="13"/>
  <c r="O324" i="13" s="1"/>
  <c r="S380" i="13"/>
  <c r="T380" i="13" s="1"/>
  <c r="N380" i="13"/>
  <c r="O380" i="13" s="1"/>
  <c r="S157" i="13"/>
  <c r="T157" i="13" s="1"/>
  <c r="N157" i="13"/>
  <c r="O157" i="13" s="1"/>
  <c r="N263" i="13"/>
  <c r="O263" i="13" s="1"/>
  <c r="S263" i="13"/>
  <c r="T263" i="13" s="1"/>
  <c r="S144" i="13"/>
  <c r="T144" i="13" s="1"/>
  <c r="N144" i="13"/>
  <c r="O144" i="13" s="1"/>
  <c r="N291" i="13"/>
  <c r="O291" i="13" s="1"/>
  <c r="S291" i="13"/>
  <c r="T291" i="13" s="1"/>
  <c r="S303" i="13"/>
  <c r="T303" i="13" s="1"/>
  <c r="N303" i="13"/>
  <c r="O303" i="13" s="1"/>
  <c r="S103" i="13"/>
  <c r="T103" i="13" s="1"/>
  <c r="N103" i="13"/>
  <c r="O103" i="13" s="1"/>
  <c r="N216" i="13"/>
  <c r="O216" i="13" s="1"/>
  <c r="S216" i="13"/>
  <c r="T216" i="13" s="1"/>
  <c r="S240" i="13"/>
  <c r="T240" i="13" s="1"/>
  <c r="N240" i="13"/>
  <c r="O240" i="13" s="1"/>
  <c r="S501" i="13"/>
  <c r="T501" i="13" s="1"/>
  <c r="N501" i="13"/>
  <c r="O501" i="13" s="1"/>
  <c r="S64" i="13"/>
  <c r="T64" i="13" s="1"/>
  <c r="N64" i="13"/>
  <c r="O64" i="13" s="1"/>
  <c r="S46" i="13"/>
  <c r="T46" i="13" s="1"/>
  <c r="N46" i="13"/>
  <c r="O46" i="13" s="1"/>
  <c r="S225" i="13"/>
  <c r="T225" i="13" s="1"/>
  <c r="N225" i="13"/>
  <c r="O225" i="13" s="1"/>
  <c r="N344" i="13"/>
  <c r="O344" i="13" s="1"/>
  <c r="S344" i="13"/>
  <c r="T344" i="13" s="1"/>
  <c r="S264" i="13"/>
  <c r="T264" i="13" s="1"/>
  <c r="N264" i="13"/>
  <c r="O264" i="13" s="1"/>
  <c r="S279" i="13"/>
  <c r="T279" i="13" s="1"/>
  <c r="N279" i="13"/>
  <c r="O279" i="13" s="1"/>
  <c r="N256" i="13"/>
  <c r="O256" i="13" s="1"/>
  <c r="S256" i="13"/>
  <c r="T256" i="13" s="1"/>
  <c r="S118" i="13"/>
  <c r="T118" i="13" s="1"/>
  <c r="N118" i="13"/>
  <c r="O118" i="13" s="1"/>
  <c r="S470" i="13"/>
  <c r="T470" i="13" s="1"/>
  <c r="N470" i="13"/>
  <c r="O470" i="13" s="1"/>
  <c r="N336" i="13"/>
  <c r="O336" i="13" s="1"/>
  <c r="S336" i="13"/>
  <c r="T336" i="13" s="1"/>
  <c r="S206" i="13"/>
  <c r="T206" i="13" s="1"/>
  <c r="N206" i="13"/>
  <c r="O206" i="13" s="1"/>
  <c r="N24" i="13"/>
  <c r="O24" i="13" s="1"/>
  <c r="S24" i="13"/>
  <c r="T24" i="13" s="1"/>
  <c r="S66" i="13"/>
  <c r="T66" i="13" s="1"/>
  <c r="N66" i="13"/>
  <c r="O66" i="13" s="1"/>
  <c r="S478" i="13"/>
  <c r="T478" i="13" s="1"/>
  <c r="N478" i="13"/>
  <c r="O478" i="13" s="1"/>
  <c r="S544" i="13"/>
  <c r="T544" i="13" s="1"/>
  <c r="N544" i="13"/>
  <c r="O544" i="13" s="1"/>
  <c r="E31" i="11"/>
  <c r="E32" i="11" s="1"/>
  <c r="E40" i="11"/>
  <c r="E41" i="11" s="1"/>
  <c r="C76" i="11"/>
  <c r="C77" i="11" s="1"/>
  <c r="D76" i="11"/>
  <c r="D77" i="11" s="1"/>
  <c r="E13" i="11"/>
  <c r="E14" i="11" s="1"/>
  <c r="E22" i="11"/>
  <c r="E23" i="11" s="1"/>
  <c r="E76" i="11"/>
  <c r="E77" i="11" s="1"/>
  <c r="W6" i="14"/>
  <c r="Y6" i="14" s="1"/>
  <c r="D58" i="11"/>
  <c r="D59" i="11" s="1"/>
  <c r="C58" i="11"/>
  <c r="C59" i="11" s="1"/>
  <c r="K6" i="14"/>
  <c r="M6" i="14" s="1"/>
  <c r="B13" i="11" l="1"/>
  <c r="B14" i="11" s="1"/>
  <c r="D49" i="11"/>
  <c r="D50" i="11" s="1"/>
  <c r="D67" i="11"/>
  <c r="D68" i="11" s="1"/>
  <c r="D85" i="11"/>
  <c r="D86" i="11" s="1"/>
  <c r="N522" i="13"/>
  <c r="O522" i="13" s="1"/>
  <c r="S522" i="13"/>
  <c r="T522" i="13" s="1"/>
  <c r="E67" i="11"/>
  <c r="E68" i="11" s="1"/>
  <c r="B58" i="11"/>
  <c r="B59" i="11" s="1"/>
  <c r="D13" i="11"/>
  <c r="D14" i="11" s="1"/>
  <c r="C49" i="11"/>
  <c r="C50" i="11" s="1"/>
  <c r="N153" i="13"/>
  <c r="O153" i="13" s="1"/>
  <c r="B49" i="11"/>
  <c r="B50" i="11" s="1"/>
  <c r="D31" i="11"/>
  <c r="D32" i="11" s="1"/>
  <c r="D40" i="11"/>
  <c r="D41" i="11" s="1"/>
  <c r="C31" i="11"/>
  <c r="C32" i="11" s="1"/>
  <c r="N161" i="13"/>
  <c r="O161" i="13" s="1"/>
  <c r="S161" i="13"/>
  <c r="T161" i="13" s="1"/>
  <c r="C13" i="11"/>
  <c r="C14" i="11" s="1"/>
  <c r="I22" i="18"/>
  <c r="I23" i="18" s="1"/>
  <c r="C40" i="11"/>
  <c r="C41" i="11" s="1"/>
  <c r="B67" i="11"/>
  <c r="B68" i="11" s="1"/>
  <c r="J31" i="18"/>
  <c r="J32" i="18" s="1"/>
  <c r="N28" i="13"/>
  <c r="O28" i="13" s="1"/>
  <c r="S28" i="13"/>
  <c r="T28" i="13" s="1"/>
  <c r="J40" i="18"/>
  <c r="J41" i="18" s="1"/>
  <c r="E49" i="11"/>
  <c r="E50" i="11" s="1"/>
  <c r="J58" i="18"/>
  <c r="J59" i="18" s="1"/>
  <c r="K13" i="18"/>
  <c r="K14" i="18" s="1"/>
  <c r="N424" i="13"/>
  <c r="O424" i="13" s="1"/>
  <c r="C67" i="11"/>
  <c r="C68" i="11" s="1"/>
  <c r="C85" i="11"/>
  <c r="C86" i="11" s="1"/>
  <c r="S218" i="13"/>
  <c r="T218" i="13" s="1"/>
  <c r="N218" i="13"/>
  <c r="O218" i="13" s="1"/>
  <c r="B22" i="11"/>
  <c r="B23" i="11" s="1"/>
  <c r="B85" i="11"/>
  <c r="B86" i="11" s="1"/>
  <c r="K31" i="11"/>
  <c r="K32" i="11" s="1"/>
  <c r="K76" i="11"/>
  <c r="K77" i="11" s="1"/>
  <c r="H76" i="11"/>
  <c r="H77" i="11" s="1"/>
  <c r="K22" i="11"/>
  <c r="K23" i="11" s="1"/>
  <c r="I22" i="11"/>
  <c r="I23" i="11" s="1"/>
  <c r="K40" i="11"/>
  <c r="K41" i="11" s="1"/>
  <c r="I31" i="11"/>
  <c r="I32" i="11" s="1"/>
  <c r="J31" i="11"/>
  <c r="J32" i="11" s="1"/>
  <c r="I76" i="11"/>
  <c r="I77" i="11" s="1"/>
  <c r="D76" i="18"/>
  <c r="D77" i="18" s="1"/>
  <c r="E22" i="18"/>
  <c r="E23" i="18" s="1"/>
  <c r="K49" i="18"/>
  <c r="K50" i="18"/>
  <c r="E50" i="18"/>
  <c r="E49" i="18"/>
  <c r="I77" i="18"/>
  <c r="I76" i="18"/>
  <c r="E77" i="18"/>
  <c r="E76" i="18"/>
  <c r="K77" i="18"/>
  <c r="K76" i="18"/>
  <c r="C76" i="18"/>
  <c r="C77" i="18"/>
  <c r="H23" i="18"/>
  <c r="H22" i="18"/>
  <c r="B23" i="18"/>
  <c r="B22" i="18"/>
  <c r="I58" i="18"/>
  <c r="I59" i="18" s="1"/>
  <c r="C22" i="18"/>
  <c r="C23" i="18" s="1"/>
  <c r="E13" i="18"/>
  <c r="E14" i="18" s="1"/>
  <c r="J49" i="18"/>
  <c r="J50" i="18" s="1"/>
  <c r="I49" i="18"/>
  <c r="I50" i="18" s="1"/>
  <c r="C40" i="18"/>
  <c r="C41" i="18" s="1"/>
  <c r="H13" i="18"/>
  <c r="H14" i="18" s="1"/>
  <c r="J85" i="18"/>
  <c r="J86" i="18" s="1"/>
  <c r="B40" i="18"/>
  <c r="B41" i="18" s="1"/>
  <c r="H40" i="18"/>
  <c r="H41" i="18" s="1"/>
  <c r="C13" i="18"/>
  <c r="C14" i="18" s="1"/>
  <c r="K40" i="18"/>
  <c r="K41" i="18" s="1"/>
  <c r="J13" i="18"/>
  <c r="J14" i="18" s="1"/>
  <c r="C85" i="18"/>
  <c r="C86" i="18" s="1"/>
  <c r="D40" i="18"/>
  <c r="D41" i="18" s="1"/>
  <c r="J22" i="18"/>
  <c r="J23" i="18" s="1"/>
  <c r="C58" i="18"/>
  <c r="C59" i="18" s="1"/>
  <c r="E40" i="18"/>
  <c r="E41" i="18" s="1"/>
  <c r="D22" i="18"/>
  <c r="D23" i="18" s="1"/>
  <c r="C49" i="18"/>
  <c r="C50" i="18" s="1"/>
  <c r="D58" i="18"/>
  <c r="D59" i="18" s="1"/>
  <c r="D13" i="18"/>
  <c r="D14" i="18" s="1"/>
  <c r="I13" i="18"/>
  <c r="I14" i="18" s="1"/>
  <c r="B13" i="18"/>
  <c r="B14" i="18" s="1"/>
  <c r="D85" i="18"/>
  <c r="D86" i="18" s="1"/>
  <c r="C31" i="18"/>
  <c r="C32" i="18" s="1"/>
  <c r="I67" i="18"/>
  <c r="I68" i="18" s="1"/>
  <c r="H31" i="18"/>
  <c r="H32" i="18" s="1"/>
  <c r="K31" i="18"/>
  <c r="K32" i="18" s="1"/>
  <c r="B31" i="18"/>
  <c r="B32" i="18" s="1"/>
  <c r="D49" i="18"/>
  <c r="D50" i="18" s="1"/>
  <c r="C67" i="18"/>
  <c r="C68" i="18" s="1"/>
  <c r="E67" i="18"/>
  <c r="E68" i="18" s="1"/>
  <c r="I31" i="18"/>
  <c r="I32" i="18" s="1"/>
  <c r="E31" i="18"/>
  <c r="E32" i="18" s="1"/>
  <c r="B67" i="18"/>
  <c r="B68" i="18" s="1"/>
  <c r="D31" i="18"/>
  <c r="D32" i="18" s="1"/>
  <c r="D67" i="18"/>
  <c r="D68" i="18" s="1"/>
  <c r="K67" i="18"/>
  <c r="K68" i="18" s="1"/>
  <c r="J67" i="18"/>
  <c r="J68" i="18" s="1"/>
  <c r="H67" i="18" l="1"/>
  <c r="H68" i="18" s="1"/>
  <c r="B76" i="18"/>
  <c r="B77" i="18" s="1"/>
  <c r="I40" i="18"/>
  <c r="I41" i="18" s="1"/>
  <c r="I85" i="18"/>
  <c r="I86" i="18" s="1"/>
  <c r="H31" i="11"/>
  <c r="H32" i="11" s="1"/>
  <c r="I85" i="11"/>
  <c r="I86" i="11" s="1"/>
  <c r="H76" i="18"/>
  <c r="H77" i="18" s="1"/>
  <c r="I40" i="11"/>
  <c r="I41" i="11" s="1"/>
  <c r="K49" i="11"/>
  <c r="K50" i="11" s="1"/>
  <c r="J13" i="11"/>
  <c r="J14" i="11" s="1"/>
  <c r="I49" i="11"/>
  <c r="I50" i="11" s="1"/>
  <c r="K22" i="18"/>
  <c r="K23" i="18" s="1"/>
  <c r="H85" i="11"/>
  <c r="H86" i="11" s="1"/>
  <c r="J58" i="11"/>
  <c r="J59" i="11" s="1"/>
  <c r="J40" i="11"/>
  <c r="J41" i="11" s="1"/>
  <c r="I67" i="11"/>
  <c r="I68" i="11" s="1"/>
  <c r="H49" i="11"/>
  <c r="H50" i="11" s="1"/>
  <c r="I13" i="11"/>
  <c r="I14" i="11" s="1"/>
  <c r="J67" i="11"/>
  <c r="J68" i="11" s="1"/>
  <c r="H22" i="11"/>
  <c r="H23" i="11" s="1"/>
  <c r="J85" i="11"/>
  <c r="J86" i="11" s="1"/>
  <c r="I58" i="11"/>
  <c r="I59" i="11" s="1"/>
  <c r="H13" i="11"/>
  <c r="H14" i="11" s="1"/>
  <c r="H67" i="11"/>
  <c r="H68" i="11" s="1"/>
  <c r="H58" i="11"/>
  <c r="H59" i="11" s="1"/>
  <c r="J22" i="11"/>
  <c r="J23" i="11" s="1"/>
  <c r="J49" i="11"/>
  <c r="J50" i="11" s="1"/>
  <c r="H40" i="11"/>
  <c r="H41" i="11" s="1"/>
  <c r="K13" i="11"/>
  <c r="K14" i="11" s="1"/>
  <c r="K67" i="11"/>
  <c r="K68" i="11" s="1"/>
  <c r="J76" i="11"/>
  <c r="J77" i="11" s="1"/>
  <c r="J76" i="18"/>
  <c r="J77" i="18" s="1"/>
  <c r="B49" i="18"/>
  <c r="B50" i="18" s="1"/>
  <c r="B85" i="18"/>
  <c r="B86" i="18" s="1"/>
  <c r="B58" i="18"/>
  <c r="B59" i="18" s="1"/>
  <c r="H49" i="18"/>
  <c r="H50" i="18" s="1"/>
  <c r="N7" i="13" l="1"/>
  <c r="O7" i="13" s="1"/>
  <c r="S7" i="13"/>
  <c r="T7" i="13" s="1"/>
  <c r="K58" i="11"/>
  <c r="K59" i="11" s="1"/>
  <c r="K85" i="18" l="1"/>
  <c r="K86" i="18" s="1"/>
  <c r="H58" i="18"/>
  <c r="H59" i="18" s="1"/>
  <c r="H85" i="18"/>
  <c r="H86" i="18" s="1"/>
  <c r="K58" i="18"/>
  <c r="K59" i="18" s="1"/>
  <c r="K85" i="11"/>
  <c r="K86" i="11" s="1"/>
  <c r="E85" i="18"/>
  <c r="E86" i="18" s="1"/>
  <c r="E58" i="18"/>
  <c r="E59" i="18" s="1"/>
  <c r="E58" i="11"/>
  <c r="E59" i="11" s="1"/>
  <c r="E85" i="11"/>
  <c r="E86" i="11" s="1"/>
</calcChain>
</file>

<file path=xl/sharedStrings.xml><?xml version="1.0" encoding="utf-8"?>
<sst xmlns="http://schemas.openxmlformats.org/spreadsheetml/2006/main" count="2202" uniqueCount="201">
  <si>
    <t>STS</t>
  </si>
  <si>
    <t>DTS</t>
  </si>
  <si>
    <t>Rate Component</t>
  </si>
  <si>
    <t>Unit</t>
  </si>
  <si>
    <t>Billing Capacity</t>
  </si>
  <si>
    <t>$/MW</t>
  </si>
  <si>
    <t>Metered Energy</t>
  </si>
  <si>
    <t>$/MWh</t>
  </si>
  <si>
    <t>Bulk System</t>
  </si>
  <si>
    <t>Coincident Metered Demand</t>
  </si>
  <si>
    <t>Local System</t>
  </si>
  <si>
    <t>Point of Delivery</t>
  </si>
  <si>
    <t>All Users – Fixed × SF</t>
  </si>
  <si>
    <t>$</t>
  </si>
  <si>
    <t>Billing Capacity – First 7.5 MW</t>
  </si>
  <si>
    <t>Billing Capacity – Next 9.5 MW</t>
  </si>
  <si>
    <t>Billing Capacity – Next 23 MW</t>
  </si>
  <si>
    <t>Billing Capacity – Remaining MW</t>
  </si>
  <si>
    <t>OPERATING RESERVE</t>
  </si>
  <si>
    <t>Metered Energy × Pool Price</t>
  </si>
  <si>
    <t>VOLTAGE CONTROL</t>
  </si>
  <si>
    <t>OTHER SYSTEM SUPPORT SERVICES</t>
  </si>
  <si>
    <t>Highest Metered Demand</t>
  </si>
  <si>
    <t>Power Factor Deficiency</t>
  </si>
  <si>
    <t>MVA Difference</t>
  </si>
  <si>
    <t>$/MVA</t>
  </si>
  <si>
    <t>Energy Charge</t>
  </si>
  <si>
    <t>Demand Charge</t>
  </si>
  <si>
    <t>Bulk System Charge</t>
  </si>
  <si>
    <t>Point of Delivery Charge</t>
  </si>
  <si>
    <t>Operating Reserve Charge</t>
  </si>
  <si>
    <t>Voltage Control Charge</t>
  </si>
  <si>
    <t>Description</t>
  </si>
  <si>
    <t>Type</t>
  </si>
  <si>
    <t>Load</t>
  </si>
  <si>
    <t>Dual</t>
  </si>
  <si>
    <t>ISD</t>
  </si>
  <si>
    <t>Generation</t>
  </si>
  <si>
    <t>ATCO Electric</t>
  </si>
  <si>
    <t>Enmax</t>
  </si>
  <si>
    <t>EPCOR</t>
  </si>
  <si>
    <t>Lethbridge</t>
  </si>
  <si>
    <t>Red Deer</t>
  </si>
  <si>
    <t>FortisAlberta</t>
  </si>
  <si>
    <t>Billing Capacity (MW)</t>
  </si>
  <si>
    <t>Total</t>
  </si>
  <si>
    <t xml:space="preserve"> 0 to &lt;7.5</t>
  </si>
  <si>
    <t xml:space="preserve"> 7.5 to &lt;17</t>
  </si>
  <si>
    <t>17 to &lt;40</t>
  </si>
  <si>
    <t>0% to &lt;10% Load Factor</t>
  </si>
  <si>
    <t>Number of Accounts</t>
  </si>
  <si>
    <t>Monthly Usage (MWh)</t>
  </si>
  <si>
    <t>Average Billing Capacity (MW)</t>
  </si>
  <si>
    <t>Load Factor (%)</t>
  </si>
  <si>
    <t>10% to &lt;25% Load Factor</t>
  </si>
  <si>
    <t>25% to &lt;40% Load Factor</t>
  </si>
  <si>
    <t>40% to &lt;50% Load Factor</t>
  </si>
  <si>
    <t>50% to &lt;60% Load Factor</t>
  </si>
  <si>
    <t>60% to &lt;70% Load Factor</t>
  </si>
  <si>
    <t>70% to &lt;80% Load Factor</t>
  </si>
  <si>
    <t>80% to 100% Load Factor</t>
  </si>
  <si>
    <t>All Load Factors</t>
  </si>
  <si>
    <t>&gt;40</t>
  </si>
  <si>
    <t>2019 Proposed Monthly Bill ($)</t>
  </si>
  <si>
    <t>Range</t>
  </si>
  <si>
    <t>-20% to &lt;-10%</t>
  </si>
  <si>
    <t>0% to &lt;10%</t>
  </si>
  <si>
    <t>-10% to &lt;0%</t>
  </si>
  <si>
    <t>10% to &lt;20%</t>
  </si>
  <si>
    <t>20% to &lt;30%</t>
  </si>
  <si>
    <t>30% to &lt;40%</t>
  </si>
  <si>
    <t>40% to &lt;50%</t>
  </si>
  <si>
    <t>50% to &lt;60%</t>
  </si>
  <si>
    <t>-60% to &lt;-50%</t>
  </si>
  <si>
    <t>-50% to &lt;-40%</t>
  </si>
  <si>
    <t>-40% to &lt;-30%</t>
  </si>
  <si>
    <t>-30% to &lt;-20%</t>
  </si>
  <si>
    <t>Average</t>
  </si>
  <si>
    <t>Monthly</t>
  </si>
  <si>
    <t>Sub-</t>
  </si>
  <si>
    <t>PODs</t>
  </si>
  <si>
    <t>Average Monthly Bill ($)</t>
  </si>
  <si>
    <t>POD</t>
  </si>
  <si>
    <t>Market</t>
  </si>
  <si>
    <t>Bill Cap</t>
  </si>
  <si>
    <t>Usage</t>
  </si>
  <si>
    <t>Factor</t>
  </si>
  <si>
    <t>station</t>
  </si>
  <si>
    <t>Capacity</t>
  </si>
  <si>
    <t>at</t>
  </si>
  <si>
    <t>Increase</t>
  </si>
  <si>
    <t>No.</t>
  </si>
  <si>
    <t>Participant</t>
  </si>
  <si>
    <t>(MW)</t>
  </si>
  <si>
    <t>(MWh)</t>
  </si>
  <si>
    <t>(%)</t>
  </si>
  <si>
    <t>Fraction</t>
  </si>
  <si>
    <t>HMD</t>
  </si>
  <si>
    <t>Sub</t>
  </si>
  <si>
    <t>($)</t>
  </si>
  <si>
    <t>BS</t>
  </si>
  <si>
    <t>RS</t>
  </si>
  <si>
    <t>OR</t>
  </si>
  <si>
    <t>TCR</t>
  </si>
  <si>
    <t>VC</t>
  </si>
  <si>
    <t>OSSS</t>
  </si>
  <si>
    <t>PSC</t>
  </si>
  <si>
    <t>Comm</t>
  </si>
  <si>
    <t>DC</t>
  </si>
  <si>
    <t>EC</t>
  </si>
  <si>
    <t>Other System SS</t>
  </si>
  <si>
    <t>AESO Direct-Connected PODs</t>
  </si>
  <si>
    <t>DFO Transmission-Connected PODs</t>
  </si>
  <si>
    <t>DFO Distribution PODs</t>
  </si>
  <si>
    <t>Dual-Use</t>
  </si>
  <si>
    <t>Multiple</t>
  </si>
  <si>
    <t>Single</t>
  </si>
  <si>
    <t>All</t>
  </si>
  <si>
    <t>(DTS-STS)</t>
  </si>
  <si>
    <t>Average Billing Capacity From 0 MW to Less Than 7.5 MW</t>
  </si>
  <si>
    <t>Number of PODs</t>
  </si>
  <si>
    <t>Average Load Factor (%)</t>
  </si>
  <si>
    <t>Average Monthly Bill Increase ($)</t>
  </si>
  <si>
    <t>Average Monthly Bill Increase (%)</t>
  </si>
  <si>
    <t>Average Billing Capacity From 7.5 MW to Less Than 17 MW</t>
  </si>
  <si>
    <t>Average Billing Capacity From 17 MW to Less Than 40 MW</t>
  </si>
  <si>
    <t>Average Billing Capacity 40 MW or More</t>
  </si>
  <si>
    <t>All Average Billing Capacities</t>
  </si>
  <si>
    <t>Average 2019 Monthly Bill ($)</t>
  </si>
  <si>
    <t>Abbreviations and Terminology Used in Tables</t>
  </si>
  <si>
    <t>Abbreviations</t>
  </si>
  <si>
    <t>CMD</t>
  </si>
  <si>
    <t>Commodity (Energy) Cost</t>
  </si>
  <si>
    <t>DFO</t>
  </si>
  <si>
    <t>Distribution Facility Owner</t>
  </si>
  <si>
    <t>DTS Capacity</t>
  </si>
  <si>
    <t>Rate DTS Contract Capacity</t>
  </si>
  <si>
    <t>Highest (Non-Coincident) Metered Demand</t>
  </si>
  <si>
    <t>Monthly Usage</t>
  </si>
  <si>
    <t>Average Monthly Usage (Energy) (MWh)</t>
  </si>
  <si>
    <t>Other System Support Services Charge</t>
  </si>
  <si>
    <t>Primary Servcie Credit</t>
  </si>
  <si>
    <t>Regional System Charge</t>
  </si>
  <si>
    <t>STS Capacity</t>
  </si>
  <si>
    <t>Rate STS Contract Capacity</t>
  </si>
  <si>
    <t>Terminology</t>
  </si>
  <si>
    <r>
      <t>AESO Direct-Connected PODs</t>
    </r>
    <r>
      <rPr>
        <sz val="9"/>
        <rFont val="Arial Narrow"/>
        <family val="2"/>
      </rPr>
      <t xml:space="preserve"> are PODs where service is provided to the end-use consumer by the AESO (that is, the AESO bills the end-use consumer) and the end-use consumer is connected at a transmission voltage level.</t>
    </r>
  </si>
  <si>
    <r>
      <t>DFO Transmission-Connected PODs</t>
    </r>
    <r>
      <rPr>
        <sz val="9"/>
        <rFont val="Arial Narrow"/>
        <family val="2"/>
      </rPr>
      <t xml:space="preserve"> are PODs where service is provided to the end-use consumer by the Distribution Facility Owner (that is, the AESO bills the DFO and the DFO bills the end-use consumer a flowthrough of the AESO charges) and the end-use consumer is connected at a transmission voltage level.</t>
    </r>
  </si>
  <si>
    <r>
      <t>DFO Distribution PODs</t>
    </r>
    <r>
      <rPr>
        <sz val="9"/>
        <rFont val="Arial Narrow"/>
        <family val="2"/>
      </rPr>
      <t xml:space="preserve"> are PODs where service is provided to an owner of an electric distribution system (DFO) who then provides service to the end-use consumer over distribution facilities (that is, the AESO bills the DFO and the DFO bills the end-use consumer an average transmission charge) and the end-use consumer is connected at a distribution voltage level.</t>
    </r>
  </si>
  <si>
    <r>
      <t>Dual-Use (DTS-STS)</t>
    </r>
    <r>
      <rPr>
        <sz val="9"/>
        <rFont val="Arial Narrow"/>
        <family val="2"/>
      </rPr>
      <t xml:space="preserve"> refers to a substation where a Rate DTS market participant is connected and at least one Rate STS market participant is also connected at the same substation. (More than one Rate DTS market participant may also be connected at the substation.)</t>
    </r>
  </si>
  <si>
    <r>
      <t>Multiple DTS</t>
    </r>
    <r>
      <rPr>
        <sz val="9"/>
        <rFont val="Arial Narrow"/>
        <family val="2"/>
      </rPr>
      <t xml:space="preserve"> refers to a substation where more than one Rate DTS market participant is connected and no Rate STS market participants are connected at the same substation.</t>
    </r>
  </si>
  <si>
    <r>
      <t>Single DTS</t>
    </r>
    <r>
      <rPr>
        <sz val="9"/>
        <rFont val="Arial Narrow"/>
        <family val="2"/>
      </rPr>
      <t xml:space="preserve"> refers to a substation where only one Rate DTS market participant is connected and no Rate STS market participant is connected at the same substation.</t>
    </r>
  </si>
  <si>
    <r>
      <t>Sheet E-3 Per POD</t>
    </r>
    <r>
      <rPr>
        <sz val="9"/>
        <rFont val="Arial Narrow"/>
        <family val="2"/>
      </rPr>
      <t xml:space="preserve"> includes the following information:</t>
    </r>
  </si>
  <si>
    <r>
      <t>STS at POD (MW)</t>
    </r>
    <r>
      <rPr>
        <sz val="9"/>
        <rFont val="Arial Narrow"/>
        <family val="2"/>
      </rPr>
      <t xml:space="preserve"> indicates the STS contract capacity, if any, associated with the specific POD No.</t>
    </r>
  </si>
  <si>
    <r>
      <t>PODs at Sub</t>
    </r>
    <r>
      <rPr>
        <sz val="9"/>
        <rFont val="Arial Narrow"/>
        <family val="2"/>
      </rPr>
      <t xml:space="preserve"> indicates the number of DTS points of delivery, in total, served at the substation through which the specific POD No. is served.</t>
    </r>
  </si>
  <si>
    <r>
      <t>Type</t>
    </r>
    <r>
      <rPr>
        <sz val="9"/>
        <rFont val="Arial Narrow"/>
        <family val="2"/>
      </rPr>
      <t xml:space="preserve"> indicates, if STS contract capacity is associated with the specific POD No., the following:</t>
    </r>
  </si>
  <si>
    <t>• “Gen” indicates a generator (STS only) site with a small contract capacity under Rate DTS but not usually considered a dual-use site.</t>
  </si>
  <si>
    <t>• “Load” indicates a load (DTS only) site that may include onsite generation for emergency use when normal transmission service is interrupted or unavailable.</t>
  </si>
  <si>
    <t>• “Dual” indicates a dual-use site that includes a substantial load requirement with on-site generation intended to normally supply that load, either fully or partially.</t>
  </si>
  <si>
    <r>
      <t>ISD</t>
    </r>
    <r>
      <rPr>
        <sz val="9"/>
        <rFont val="Arial Narrow"/>
        <family val="2"/>
      </rPr>
      <t xml:space="preserve"> indicates whether the POD No. serves a Commission-designated industrial system.</t>
    </r>
  </si>
  <si>
    <t xml:space="preserve"> 25% to &lt;50%</t>
  </si>
  <si>
    <t xml:space="preserve"> 0% to &lt;25%</t>
  </si>
  <si>
    <t>50% to &lt;75%</t>
  </si>
  <si>
    <t>75% to 100%</t>
  </si>
  <si>
    <t>Bulk Charge</t>
  </si>
  <si>
    <t>Regional Charge</t>
  </si>
  <si>
    <t>2019 Test Year</t>
  </si>
  <si>
    <t>2019 Preferred</t>
  </si>
  <si>
    <t>2019 Test Year Monthly Bill ($)</t>
  </si>
  <si>
    <t>2019 Test Year - 2019 Proposed Increase ($)</t>
  </si>
  <si>
    <t>2019 Test Year - 2019 Proposed Increase (%)</t>
  </si>
  <si>
    <t>2019 Preferred Monthly Bill ($)</t>
  </si>
  <si>
    <t>2019 Test Year - 2019 Preferred Increase ($)</t>
  </si>
  <si>
    <t>2019 Test Year - 2019 Preferred Increase (%)</t>
  </si>
  <si>
    <t>2019 Test Year to 2019 Preferred</t>
  </si>
  <si>
    <t>Average Preferred Monthly Bill ($)</t>
  </si>
  <si>
    <t>Summary of Average Per-POD Bill Impacts for Transmissions Costs (DTS + PSC)</t>
  </si>
  <si>
    <t>Distribution of Per-POD Bill Impacts for Transmissions Costs (DTS + PSC)</t>
  </si>
  <si>
    <t>Per-POD Bill Impacts for Transmissions Costs (DTS + PSC)</t>
  </si>
  <si>
    <t>Per-POD Total Transmission Costs (DTS + PSC) and Total Bill Components</t>
  </si>
  <si>
    <t>Transmission Costs</t>
  </si>
  <si>
    <t>2019 Test Year Average Monthly Bill ($)</t>
  </si>
  <si>
    <t>Total Bill</t>
  </si>
  <si>
    <t>Appendix E — 2019 Test Year Bill Impact Analysis</t>
  </si>
  <si>
    <t>Summary of Average Per-POD Bill Impacts for Total Bill (DTS, PSC, and Commodity)</t>
  </si>
  <si>
    <t xml:space="preserve">Distribution of Per-POD Bill Impacts for Total Bill (DTS, PSC, and Commodity) </t>
  </si>
  <si>
    <t xml:space="preserve">Per-POD Bill Impacts for Total Bill (DTS, PSC, and Commodity) </t>
  </si>
  <si>
    <t>2019 Proposed Average Monthly Bill ($)</t>
  </si>
  <si>
    <t>Summary of Bill Impacts for Transmission Costs (DTS + PSC)  Where Increase Is Greater Than 10%</t>
  </si>
  <si>
    <t>Summary of Bill Impacts for Total Bill (DTS, PSC, and Commodity)  Where Increase Is Greater Than 10%</t>
  </si>
  <si>
    <t>CP Response (%)</t>
  </si>
  <si>
    <t>CP</t>
  </si>
  <si>
    <t>Response</t>
  </si>
  <si>
    <t>Appendix E — Bill Impact Workbook - 2019 Test Year</t>
  </si>
  <si>
    <r>
      <t>2019 Test Year Rates</t>
    </r>
    <r>
      <rPr>
        <b/>
        <vertAlign val="superscript"/>
        <sz val="10"/>
        <rFont val="Arial Narrow"/>
        <family val="2"/>
      </rPr>
      <t>1</t>
    </r>
  </si>
  <si>
    <r>
      <t>2019 Preferred Rates</t>
    </r>
    <r>
      <rPr>
        <b/>
        <vertAlign val="superscript"/>
        <sz val="10"/>
        <rFont val="Arial Narrow"/>
        <family val="2"/>
      </rPr>
      <t>2</t>
    </r>
  </si>
  <si>
    <t>NA</t>
  </si>
  <si>
    <t>Direct Connect</t>
  </si>
  <si>
    <t>Coincident Peak</t>
  </si>
  <si>
    <r>
      <t xml:space="preserve">Notes:   </t>
    </r>
    <r>
      <rPr>
        <vertAlign val="superscript"/>
        <sz val="10"/>
        <color theme="1"/>
        <rFont val="Arial Narrow"/>
        <family val="2"/>
      </rPr>
      <t>1</t>
    </r>
    <r>
      <rPr>
        <sz val="10"/>
        <color theme="1"/>
        <rFont val="Arial Narrow"/>
        <family val="2"/>
      </rPr>
      <t>Updated</t>
    </r>
    <r>
      <rPr>
        <vertAlign val="superscript"/>
        <sz val="10"/>
        <color theme="1"/>
        <rFont val="Arial Narrow"/>
        <family val="2"/>
      </rPr>
      <t xml:space="preserve"> </t>
    </r>
    <r>
      <rPr>
        <sz val="10"/>
        <color theme="1"/>
        <rFont val="Arial Narrow"/>
        <family val="2"/>
      </rPr>
      <t>Appendix G - 2019 Test Year Current Rate Calculations</t>
    </r>
  </si>
  <si>
    <r>
      <t xml:space="preserve">             </t>
    </r>
    <r>
      <rPr>
        <vertAlign val="superscript"/>
        <sz val="10"/>
        <color theme="1"/>
        <rFont val="Arial Narrow"/>
        <family val="2"/>
      </rPr>
      <t>2</t>
    </r>
    <r>
      <rPr>
        <sz val="10"/>
        <color theme="1"/>
        <rFont val="Arial Narrow"/>
        <family val="2"/>
      </rPr>
      <t>Updated</t>
    </r>
    <r>
      <rPr>
        <vertAlign val="superscript"/>
        <sz val="10"/>
        <color theme="1"/>
        <rFont val="Arial Narrow"/>
        <family val="2"/>
      </rPr>
      <t xml:space="preserve"> </t>
    </r>
    <r>
      <rPr>
        <sz val="10"/>
        <color theme="1"/>
        <rFont val="Arial Narrow"/>
        <family val="2"/>
      </rPr>
      <t>Appendix F - 2019 Test Year Proposed Rate Calculations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</si>
</sst>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_(&quot;$&quot;* \(#,##0.00\);_(&quot;$&quot;* &quot;-&quot;??_);_(@_)"/>
    <numFmt numFmtId="43" formatCode="_(* #,##0.00_);_(* \(#,##0.00\);_(* &quot;-&quot;??_);_(@_)"/>
    <numFmt numFmtId="164" formatCode="&quot;$&quot;#,##0.00"/>
    <numFmt numFmtId="165" formatCode="_(&quot;$&quot;* #,##0.0_);_(&quot;$&quot;* \(#,##0.0\);_(&quot;$&quot;* &quot;-&quot;?_);_(@_)"/>
    <numFmt numFmtId="166" formatCode="_(&quot;$&quot;* #,##0.00_);_(&quot;$&quot;* \(#,##0.00\);_(&quot;$&quot;* &quot;-&quot;?_);_(@_)"/>
    <numFmt numFmtId="167" formatCode="0%_);\(0%\);&quot;-&quot;_%_)"/>
    <numFmt numFmtId="168" formatCode="0.00%_);\(0.00%\);&quot;-&quot;_%_)"/>
    <numFmt numFmtId="169" formatCode="_(* #,##0_);_(* \(#,##0\);_(* &quot;-&quot;??_);_(@_)"/>
    <numFmt numFmtId="170" formatCode="_(&quot;$&quot;* #,##0_);_(&quot;$&quot;* \(#,##0\);_(&quot;$&quot;* &quot;-&quot;??_);_(@_)"/>
    <numFmt numFmtId="171" formatCode="0%_);\(0%\)"/>
    <numFmt numFmtId="172" formatCode="0.0%_);\(0.0%\)"/>
    <numFmt numFmtId="173" formatCode="#,##0.0"/>
    <numFmt numFmtId="174" formatCode="&quot;$&quot;#,##0"/>
    <numFmt numFmtId="175" formatCode="0.0%"/>
    <numFmt numFmtId="176" formatCode="0.0"/>
    <numFmt numFmtId="177" formatCode="0%_);\(0%\);&quot;-&quot;_)"/>
    <numFmt numFmtId="178" formatCode="#,##0_);\(#,##0\);&quot;-&quot;_)"/>
    <numFmt numFmtId="179" formatCode="#,##0.0_);\(#,##0.0\);&quot;-&quot;_)"/>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b/>
      <sz val="10"/>
      <color rgb="FFFF0000"/>
      <name val="Arial"/>
      <family val="2"/>
    </font>
    <font>
      <b/>
      <sz val="10"/>
      <name val="Arial Narrow"/>
      <family val="2"/>
    </font>
    <font>
      <sz val="10"/>
      <name val="Arial Narrow"/>
      <family val="2"/>
    </font>
    <font>
      <sz val="10"/>
      <name val="Arial"/>
      <family val="2"/>
    </font>
    <font>
      <sz val="9"/>
      <name val="Arial Narrow"/>
      <family val="2"/>
    </font>
    <font>
      <sz val="10"/>
      <name val="Arial"/>
      <family val="2"/>
    </font>
    <font>
      <b/>
      <sz val="9"/>
      <name val="Arial Narrow"/>
      <family val="2"/>
    </font>
    <font>
      <sz val="5"/>
      <name val="Arial Narrow"/>
      <family val="2"/>
    </font>
    <font>
      <b/>
      <sz val="5"/>
      <name val="Arial"/>
      <family val="2"/>
    </font>
    <font>
      <sz val="10"/>
      <color theme="1"/>
      <name val="Arial Narrow"/>
      <family val="2"/>
    </font>
    <font>
      <b/>
      <sz val="10"/>
      <color theme="1"/>
      <name val="Arial Narrow"/>
      <family val="2"/>
    </font>
    <font>
      <b/>
      <vertAlign val="superscript"/>
      <sz val="10"/>
      <name val="Arial Narrow"/>
      <family val="2"/>
    </font>
    <font>
      <vertAlign val="superscript"/>
      <sz val="10"/>
      <color theme="1"/>
      <name val="Arial Narrow"/>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7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8"/>
      </left>
      <right style="thin">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style="hair">
        <color indexed="64"/>
      </top>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64"/>
      </right>
      <top style="hair">
        <color indexed="64"/>
      </top>
      <bottom/>
      <diagonal/>
    </border>
    <border>
      <left style="hair">
        <color indexed="64"/>
      </left>
      <right/>
      <top/>
      <bottom style="hair">
        <color indexed="64"/>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5" fontId="20" fillId="0" borderId="0" applyFont="0" applyBorder="0" applyAlignment="0">
      <alignment vertical="center"/>
    </xf>
    <xf numFmtId="167" fontId="22" fillId="0" borderId="0" applyFont="0" applyFill="0" applyBorder="0" applyAlignment="0" applyProtection="0"/>
    <xf numFmtId="0" fontId="1" fillId="0" borderId="0"/>
    <xf numFmtId="0" fontId="23" fillId="0" borderId="0">
      <alignment vertical="center"/>
    </xf>
    <xf numFmtId="0" fontId="24" fillId="0" borderId="0"/>
  </cellStyleXfs>
  <cellXfs count="216">
    <xf numFmtId="0" fontId="0" fillId="0" borderId="0" xfId="0"/>
    <xf numFmtId="166" fontId="21" fillId="0" borderId="16" xfId="45" applyNumberFormat="1" applyFont="1" applyBorder="1" applyAlignment="1">
      <alignment vertical="top"/>
    </xf>
    <xf numFmtId="164" fontId="21" fillId="0" borderId="16" xfId="0" applyNumberFormat="1" applyFont="1" applyBorder="1" applyAlignment="1">
      <alignment horizontal="center"/>
    </xf>
    <xf numFmtId="164" fontId="21" fillId="0" borderId="16" xfId="0" applyNumberFormat="1" applyFont="1" applyBorder="1"/>
    <xf numFmtId="164" fontId="20" fillId="0" borderId="16" xfId="0" applyNumberFormat="1" applyFont="1" applyBorder="1"/>
    <xf numFmtId="168" fontId="21" fillId="0" borderId="16" xfId="46" applyNumberFormat="1" applyFont="1" applyBorder="1" applyAlignment="1">
      <alignment vertical="top"/>
    </xf>
    <xf numFmtId="0" fontId="0" fillId="33" borderId="0" xfId="0" applyFill="1"/>
    <xf numFmtId="164" fontId="21" fillId="0" borderId="24" xfId="0" applyNumberFormat="1" applyFont="1" applyBorder="1"/>
    <xf numFmtId="0" fontId="18" fillId="0" borderId="0" xfId="48" applyFont="1" applyAlignment="1">
      <alignment horizontal="centerContinuous"/>
    </xf>
    <xf numFmtId="0" fontId="21" fillId="0" borderId="0" xfId="48" applyFont="1">
      <alignment vertical="center"/>
    </xf>
    <xf numFmtId="0" fontId="21" fillId="0" borderId="29" xfId="48" applyFont="1" applyBorder="1" applyAlignment="1">
      <alignment horizontal="center" vertical="center"/>
    </xf>
    <xf numFmtId="0" fontId="21" fillId="0" borderId="30" xfId="48" applyFont="1" applyBorder="1" applyAlignment="1">
      <alignment horizontal="center" vertical="center"/>
    </xf>
    <xf numFmtId="0" fontId="21" fillId="0" borderId="31" xfId="48" applyFont="1" applyBorder="1" applyAlignment="1">
      <alignment horizontal="center" vertical="center"/>
    </xf>
    <xf numFmtId="0" fontId="20" fillId="0" borderId="0" xfId="48" applyFont="1">
      <alignment vertical="center"/>
    </xf>
    <xf numFmtId="0" fontId="21" fillId="0" borderId="32" xfId="48" applyFont="1" applyBorder="1">
      <alignment vertical="center"/>
    </xf>
    <xf numFmtId="0" fontId="21" fillId="0" borderId="36" xfId="48" applyFont="1" applyBorder="1">
      <alignment vertical="center"/>
    </xf>
    <xf numFmtId="0" fontId="21" fillId="0" borderId="40" xfId="48" applyFont="1" applyBorder="1">
      <alignment vertical="center"/>
    </xf>
    <xf numFmtId="37" fontId="21" fillId="0" borderId="0" xfId="48" applyNumberFormat="1" applyFont="1">
      <alignment vertical="center"/>
    </xf>
    <xf numFmtId="0" fontId="21" fillId="0" borderId="0" xfId="48" applyFont="1" applyFill="1">
      <alignment vertical="center"/>
    </xf>
    <xf numFmtId="0" fontId="21" fillId="0" borderId="36" xfId="48" applyFont="1" applyFill="1" applyBorder="1">
      <alignment vertical="center"/>
    </xf>
    <xf numFmtId="173" fontId="18" fillId="0" borderId="0" xfId="48" applyNumberFormat="1" applyFont="1" applyAlignment="1">
      <alignment horizontal="centerContinuous"/>
    </xf>
    <xf numFmtId="3" fontId="18" fillId="0" borderId="0" xfId="48" applyNumberFormat="1" applyFont="1" applyAlignment="1">
      <alignment horizontal="centerContinuous"/>
    </xf>
    <xf numFmtId="9" fontId="18" fillId="0" borderId="0" xfId="48" applyNumberFormat="1" applyFont="1" applyAlignment="1">
      <alignment horizontal="centerContinuous"/>
    </xf>
    <xf numFmtId="4" fontId="18" fillId="0" borderId="0" xfId="48" applyNumberFormat="1" applyFont="1" applyAlignment="1">
      <alignment horizontal="centerContinuous"/>
    </xf>
    <xf numFmtId="174" fontId="18" fillId="0" borderId="0" xfId="48" applyNumberFormat="1" applyFont="1" applyAlignment="1">
      <alignment horizontal="centerContinuous"/>
    </xf>
    <xf numFmtId="0" fontId="22" fillId="0" borderId="0" xfId="48" applyFont="1">
      <alignment vertical="center"/>
    </xf>
    <xf numFmtId="0" fontId="24" fillId="0" borderId="0" xfId="49"/>
    <xf numFmtId="0" fontId="22" fillId="0" borderId="0" xfId="48" applyFont="1" applyAlignment="1">
      <alignment wrapText="1"/>
    </xf>
    <xf numFmtId="3" fontId="22" fillId="0" borderId="0" xfId="48" applyNumberFormat="1" applyFont="1">
      <alignment vertical="center"/>
    </xf>
    <xf numFmtId="9" fontId="22" fillId="0" borderId="0" xfId="48" applyNumberFormat="1" applyFont="1">
      <alignment vertical="center"/>
    </xf>
    <xf numFmtId="175" fontId="22" fillId="0" borderId="0" xfId="48" applyNumberFormat="1" applyFont="1">
      <alignment vertical="center"/>
    </xf>
    <xf numFmtId="0" fontId="22" fillId="0" borderId="0" xfId="48" quotePrefix="1" applyFont="1">
      <alignment vertical="center"/>
    </xf>
    <xf numFmtId="0" fontId="18" fillId="0" borderId="0" xfId="48" applyFont="1" applyAlignment="1">
      <alignment horizontal="centerContinuous" vertical="center"/>
    </xf>
    <xf numFmtId="0" fontId="25" fillId="0" borderId="22" xfId="48" applyFont="1" applyBorder="1" applyAlignment="1">
      <alignment horizontal="center" vertical="center"/>
    </xf>
    <xf numFmtId="0" fontId="25" fillId="0" borderId="42" xfId="48" applyFont="1" applyBorder="1" applyAlignment="1">
      <alignment horizontal="center" vertical="center"/>
    </xf>
    <xf numFmtId="0" fontId="25" fillId="0" borderId="43" xfId="48" applyFont="1" applyBorder="1" applyAlignment="1">
      <alignment horizontal="center" vertical="center"/>
    </xf>
    <xf numFmtId="0" fontId="25" fillId="0" borderId="11" xfId="48" applyFont="1" applyBorder="1" applyAlignment="1">
      <alignment horizontal="center" vertical="center"/>
    </xf>
    <xf numFmtId="0" fontId="25" fillId="0" borderId="47" xfId="48" applyFont="1" applyBorder="1" applyAlignment="1">
      <alignment horizontal="center" vertical="center"/>
    </xf>
    <xf numFmtId="0" fontId="25" fillId="0" borderId="48" xfId="48" applyFont="1" applyBorder="1" applyAlignment="1">
      <alignment horizontal="center" vertical="center"/>
    </xf>
    <xf numFmtId="0" fontId="25" fillId="0" borderId="14" xfId="48" applyFont="1" applyBorder="1" applyAlignment="1">
      <alignment horizontal="center" vertical="center"/>
    </xf>
    <xf numFmtId="0" fontId="25" fillId="0" borderId="53" xfId="48" applyFont="1" applyBorder="1" applyAlignment="1">
      <alignment horizontal="center" vertical="center"/>
    </xf>
    <xf numFmtId="0" fontId="25" fillId="0" borderId="54" xfId="48" applyFont="1" applyBorder="1" applyAlignment="1">
      <alignment horizontal="center" vertical="center"/>
    </xf>
    <xf numFmtId="0" fontId="25" fillId="0" borderId="29" xfId="48" applyFont="1" applyBorder="1" applyAlignment="1">
      <alignment horizontal="center" vertical="center"/>
    </xf>
    <xf numFmtId="1" fontId="25" fillId="0" borderId="31" xfId="48" applyNumberFormat="1" applyFont="1" applyBorder="1" applyAlignment="1">
      <alignment horizontal="center" vertical="center"/>
    </xf>
    <xf numFmtId="0" fontId="25" fillId="0" borderId="31" xfId="48" applyFont="1" applyBorder="1" applyAlignment="1">
      <alignment horizontal="center" vertical="center"/>
    </xf>
    <xf numFmtId="0" fontId="23" fillId="0" borderId="0" xfId="48">
      <alignment vertical="center"/>
    </xf>
    <xf numFmtId="0" fontId="23" fillId="0" borderId="12" xfId="48" applyBorder="1">
      <alignment vertical="center"/>
    </xf>
    <xf numFmtId="0" fontId="25" fillId="0" borderId="28" xfId="48" applyFont="1" applyBorder="1" applyAlignment="1">
      <alignment horizontal="center" vertical="center"/>
    </xf>
    <xf numFmtId="0" fontId="25" fillId="0" borderId="18" xfId="48" applyFont="1" applyBorder="1" applyAlignment="1">
      <alignment horizontal="center" vertical="center"/>
    </xf>
    <xf numFmtId="1" fontId="25" fillId="0" borderId="53" xfId="48" applyNumberFormat="1" applyFont="1" applyBorder="1" applyAlignment="1">
      <alignment horizontal="center" vertical="center"/>
    </xf>
    <xf numFmtId="1" fontId="25" fillId="0" borderId="54" xfId="48" applyNumberFormat="1" applyFont="1" applyBorder="1" applyAlignment="1">
      <alignment horizontal="center" vertical="center"/>
    </xf>
    <xf numFmtId="1" fontId="25" fillId="0" borderId="56" xfId="48" applyNumberFormat="1" applyFont="1" applyBorder="1" applyAlignment="1">
      <alignment horizontal="center" vertical="center"/>
    </xf>
    <xf numFmtId="1" fontId="25" fillId="0" borderId="30" xfId="48" applyNumberFormat="1" applyFont="1" applyBorder="1" applyAlignment="1">
      <alignment horizontal="center" vertical="center"/>
    </xf>
    <xf numFmtId="0" fontId="25" fillId="0" borderId="30" xfId="48" applyFont="1" applyBorder="1" applyAlignment="1">
      <alignment horizontal="center" vertical="center"/>
    </xf>
    <xf numFmtId="1" fontId="25" fillId="0" borderId="58" xfId="48" applyNumberFormat="1" applyFont="1" applyBorder="1" applyAlignment="1">
      <alignment horizontal="center" vertical="center"/>
    </xf>
    <xf numFmtId="0" fontId="22" fillId="0" borderId="0" xfId="48" applyFont="1" applyAlignment="1">
      <alignment horizontal="centerContinuous" vertical="center"/>
    </xf>
    <xf numFmtId="0" fontId="22" fillId="0" borderId="0" xfId="48" quotePrefix="1" applyFont="1" applyAlignment="1">
      <alignment horizontal="centerContinuous" vertical="center"/>
    </xf>
    <xf numFmtId="0" fontId="20" fillId="0" borderId="12" xfId="48" applyFont="1" applyBorder="1" applyAlignment="1">
      <alignment horizontal="centerContinuous" vertical="center"/>
    </xf>
    <xf numFmtId="0" fontId="21" fillId="0" borderId="0" xfId="48" applyFont="1" applyAlignment="1">
      <alignment horizontal="center" vertical="center" wrapText="1"/>
    </xf>
    <xf numFmtId="0" fontId="21" fillId="0" borderId="12" xfId="48" applyFont="1" applyBorder="1" applyAlignment="1">
      <alignment horizontal="center" vertical="center"/>
    </xf>
    <xf numFmtId="0" fontId="21" fillId="0" borderId="0" xfId="48" applyFont="1" applyAlignment="1">
      <alignment horizontal="center" vertical="center"/>
    </xf>
    <xf numFmtId="0" fontId="20" fillId="0" borderId="0" xfId="48" applyFont="1" applyAlignment="1"/>
    <xf numFmtId="3" fontId="21" fillId="0" borderId="0" xfId="48" applyNumberFormat="1" applyFont="1">
      <alignment vertical="center"/>
    </xf>
    <xf numFmtId="178" fontId="21" fillId="0" borderId="0" xfId="48" applyNumberFormat="1" applyFont="1">
      <alignment vertical="center"/>
    </xf>
    <xf numFmtId="173" fontId="21" fillId="0" borderId="0" xfId="48" applyNumberFormat="1" applyFont="1">
      <alignment vertical="center"/>
    </xf>
    <xf numFmtId="179" fontId="21" fillId="0" borderId="0" xfId="48" applyNumberFormat="1" applyFont="1">
      <alignment vertical="center"/>
    </xf>
    <xf numFmtId="9" fontId="21" fillId="0" borderId="0" xfId="48" applyNumberFormat="1" applyFont="1">
      <alignment vertical="center"/>
    </xf>
    <xf numFmtId="175" fontId="21" fillId="0" borderId="0" xfId="44" applyNumberFormat="1" applyFont="1" applyAlignment="1">
      <alignment vertical="center"/>
    </xf>
    <xf numFmtId="174" fontId="21" fillId="0" borderId="0" xfId="48" applyNumberFormat="1" applyFont="1">
      <alignment vertical="center"/>
    </xf>
    <xf numFmtId="177" fontId="21" fillId="0" borderId="0" xfId="48" applyNumberFormat="1" applyFont="1">
      <alignment vertical="center"/>
    </xf>
    <xf numFmtId="43" fontId="21" fillId="0" borderId="0" xfId="48" applyNumberFormat="1" applyFont="1">
      <alignment vertical="center"/>
    </xf>
    <xf numFmtId="43" fontId="20" fillId="0" borderId="0" xfId="48" applyNumberFormat="1" applyFont="1" applyAlignment="1"/>
    <xf numFmtId="0" fontId="20" fillId="0" borderId="10" xfId="48" applyFont="1" applyBorder="1" applyAlignment="1"/>
    <xf numFmtId="178" fontId="21" fillId="0" borderId="10" xfId="48" applyNumberFormat="1" applyFont="1" applyBorder="1">
      <alignment vertical="center"/>
    </xf>
    <xf numFmtId="177" fontId="21" fillId="0" borderId="10" xfId="48" applyNumberFormat="1" applyFont="1" applyBorder="1">
      <alignment vertical="center"/>
    </xf>
    <xf numFmtId="0" fontId="21" fillId="0" borderId="45" xfId="48" applyFont="1" applyBorder="1" applyAlignment="1">
      <alignment horizontal="center" vertical="center"/>
    </xf>
    <xf numFmtId="0" fontId="21" fillId="0" borderId="10" xfId="48" applyFont="1" applyBorder="1">
      <alignment vertical="center"/>
    </xf>
    <xf numFmtId="3" fontId="21" fillId="0" borderId="10" xfId="48" applyNumberFormat="1" applyFont="1" applyBorder="1">
      <alignment vertical="center"/>
    </xf>
    <xf numFmtId="173" fontId="21" fillId="0" borderId="10" xfId="48" applyNumberFormat="1" applyFont="1" applyBorder="1">
      <alignment vertical="center"/>
    </xf>
    <xf numFmtId="9" fontId="21" fillId="0" borderId="10" xfId="48" applyNumberFormat="1" applyFont="1" applyBorder="1">
      <alignment vertical="center"/>
    </xf>
    <xf numFmtId="174" fontId="21" fillId="0" borderId="10" xfId="48" applyNumberFormat="1" applyFont="1" applyBorder="1">
      <alignment vertical="center"/>
    </xf>
    <xf numFmtId="0" fontId="21" fillId="0" borderId="11" xfId="48" applyFont="1" applyBorder="1">
      <alignment vertical="center"/>
    </xf>
    <xf numFmtId="0" fontId="20" fillId="0" borderId="11" xfId="48" applyFont="1" applyBorder="1" applyAlignment="1"/>
    <xf numFmtId="178" fontId="21" fillId="0" borderId="11" xfId="48" applyNumberFormat="1" applyFont="1" applyBorder="1">
      <alignment vertical="center"/>
    </xf>
    <xf numFmtId="179" fontId="21" fillId="0" borderId="11" xfId="48" applyNumberFormat="1" applyFont="1" applyBorder="1">
      <alignment vertical="center"/>
    </xf>
    <xf numFmtId="177" fontId="21" fillId="0" borderId="11" xfId="48" applyNumberFormat="1" applyFont="1" applyBorder="1">
      <alignment vertical="center"/>
    </xf>
    <xf numFmtId="178" fontId="21" fillId="0" borderId="18" xfId="48" applyNumberFormat="1" applyFont="1" applyBorder="1">
      <alignment vertical="center"/>
    </xf>
    <xf numFmtId="178" fontId="21" fillId="0" borderId="12" xfId="48" applyNumberFormat="1" applyFont="1" applyBorder="1">
      <alignment vertical="center"/>
    </xf>
    <xf numFmtId="178" fontId="21" fillId="0" borderId="13" xfId="48" applyNumberFormat="1" applyFont="1" applyBorder="1">
      <alignment vertical="center"/>
    </xf>
    <xf numFmtId="0" fontId="26" fillId="0" borderId="0" xfId="48" applyFont="1">
      <alignment vertical="center"/>
    </xf>
    <xf numFmtId="0" fontId="27" fillId="0" borderId="0" xfId="48" applyFont="1" applyAlignment="1">
      <alignment horizontal="centerContinuous"/>
    </xf>
    <xf numFmtId="0" fontId="20" fillId="0" borderId="0" xfId="48" applyFont="1" applyAlignment="1">
      <alignment horizontal="centerContinuous"/>
    </xf>
    <xf numFmtId="0" fontId="23" fillId="0" borderId="59" xfId="48" applyBorder="1" applyAlignment="1">
      <alignment horizontal="left"/>
    </xf>
    <xf numFmtId="0" fontId="23" fillId="0" borderId="60" xfId="48" applyBorder="1">
      <alignment vertical="center"/>
    </xf>
    <xf numFmtId="0" fontId="23" fillId="0" borderId="51" xfId="48" applyBorder="1" applyAlignment="1">
      <alignment horizontal="left"/>
    </xf>
    <xf numFmtId="0" fontId="23" fillId="0" borderId="52" xfId="48" applyBorder="1">
      <alignment vertical="center"/>
    </xf>
    <xf numFmtId="0" fontId="23" fillId="0" borderId="61" xfId="48" applyBorder="1" applyAlignment="1">
      <alignment horizontal="left"/>
    </xf>
    <xf numFmtId="0" fontId="23" fillId="0" borderId="62" xfId="48" applyBorder="1">
      <alignment vertical="center"/>
    </xf>
    <xf numFmtId="0" fontId="21" fillId="0" borderId="61" xfId="48" applyFont="1" applyBorder="1" applyAlignment="1">
      <alignment horizontal="left"/>
    </xf>
    <xf numFmtId="0" fontId="21" fillId="0" borderId="62" xfId="48" applyFont="1" applyBorder="1">
      <alignment vertical="center"/>
    </xf>
    <xf numFmtId="0" fontId="23" fillId="0" borderId="63" xfId="48" applyBorder="1" applyAlignment="1">
      <alignment horizontal="left"/>
    </xf>
    <xf numFmtId="0" fontId="23" fillId="0" borderId="64" xfId="48" applyBorder="1">
      <alignment vertical="center"/>
    </xf>
    <xf numFmtId="0" fontId="23" fillId="0" borderId="29" xfId="48" applyBorder="1" applyAlignment="1">
      <alignment horizontal="left"/>
    </xf>
    <xf numFmtId="0" fontId="23" fillId="0" borderId="31" xfId="48" applyBorder="1">
      <alignment vertical="center"/>
    </xf>
    <xf numFmtId="0" fontId="26" fillId="0" borderId="0" xfId="48" applyFont="1" applyAlignment="1">
      <alignment horizontal="left"/>
    </xf>
    <xf numFmtId="0" fontId="23" fillId="0" borderId="0" xfId="48" applyAlignment="1">
      <alignment horizontal="centerContinuous"/>
    </xf>
    <xf numFmtId="0" fontId="23" fillId="0" borderId="0" xfId="48" applyAlignment="1">
      <alignment wrapText="1"/>
    </xf>
    <xf numFmtId="0" fontId="25" fillId="0" borderId="68" xfId="48" applyFont="1" applyBorder="1" applyAlignment="1">
      <alignment vertical="top"/>
    </xf>
    <xf numFmtId="0" fontId="25" fillId="0" borderId="55" xfId="48" applyFont="1" applyBorder="1" applyAlignment="1">
      <alignment vertical="top"/>
    </xf>
    <xf numFmtId="0" fontId="25" fillId="0" borderId="69" xfId="48" applyFont="1" applyBorder="1" applyAlignment="1">
      <alignment vertical="top"/>
    </xf>
    <xf numFmtId="0" fontId="25" fillId="0" borderId="19" xfId="48" applyFont="1" applyBorder="1">
      <alignment vertical="center"/>
    </xf>
    <xf numFmtId="0" fontId="23" fillId="0" borderId="10" xfId="48" applyBorder="1">
      <alignment vertical="center"/>
    </xf>
    <xf numFmtId="0" fontId="23" fillId="0" borderId="19" xfId="48" applyBorder="1">
      <alignment vertical="center"/>
    </xf>
    <xf numFmtId="0" fontId="25" fillId="0" borderId="18" xfId="48" applyFont="1" applyBorder="1">
      <alignment vertical="center"/>
    </xf>
    <xf numFmtId="0" fontId="23" fillId="0" borderId="13" xfId="48" applyBorder="1">
      <alignment vertical="center"/>
    </xf>
    <xf numFmtId="1" fontId="25" fillId="0" borderId="30" xfId="48" applyNumberFormat="1" applyFont="1" applyFill="1" applyBorder="1" applyAlignment="1">
      <alignment horizontal="center" vertical="center"/>
    </xf>
    <xf numFmtId="0" fontId="28" fillId="0" borderId="0" xfId="0" applyFont="1"/>
    <xf numFmtId="0" fontId="28" fillId="0" borderId="44" xfId="0" applyFont="1" applyBorder="1"/>
    <xf numFmtId="176" fontId="28" fillId="0" borderId="0" xfId="0" applyNumberFormat="1" applyFont="1"/>
    <xf numFmtId="169" fontId="28" fillId="0" borderId="0" xfId="42" applyNumberFormat="1" applyFont="1"/>
    <xf numFmtId="9" fontId="28" fillId="0" borderId="0" xfId="0" applyNumberFormat="1" applyFont="1"/>
    <xf numFmtId="2" fontId="28" fillId="0" borderId="0" xfId="0" applyNumberFormat="1" applyFont="1"/>
    <xf numFmtId="170" fontId="28" fillId="0" borderId="44" xfId="43" applyNumberFormat="1" applyFont="1" applyBorder="1"/>
    <xf numFmtId="170" fontId="28" fillId="0" borderId="0" xfId="43" applyNumberFormat="1" applyFont="1"/>
    <xf numFmtId="9" fontId="28" fillId="0" borderId="45" xfId="44" applyFont="1" applyBorder="1"/>
    <xf numFmtId="0" fontId="28" fillId="0" borderId="19" xfId="0" applyFont="1" applyBorder="1"/>
    <xf numFmtId="170" fontId="28" fillId="0" borderId="19" xfId="43" applyNumberFormat="1" applyFont="1" applyBorder="1"/>
    <xf numFmtId="9" fontId="28" fillId="0" borderId="10" xfId="44" applyFont="1" applyBorder="1"/>
    <xf numFmtId="0" fontId="20" fillId="0" borderId="12" xfId="48" applyFont="1" applyFill="1" applyBorder="1" applyAlignment="1">
      <alignment horizontal="centerContinuous" vertical="center"/>
    </xf>
    <xf numFmtId="0" fontId="21" fillId="0" borderId="0" xfId="48" applyFont="1" applyFill="1" applyAlignment="1">
      <alignment horizontal="center" vertical="center" wrapText="1"/>
    </xf>
    <xf numFmtId="0" fontId="21" fillId="0" borderId="12" xfId="48" applyFont="1" applyFill="1" applyBorder="1" applyAlignment="1">
      <alignment horizontal="center" vertical="center"/>
    </xf>
    <xf numFmtId="169" fontId="28" fillId="0" borderId="44" xfId="42" applyNumberFormat="1" applyFont="1" applyBorder="1"/>
    <xf numFmtId="169" fontId="28" fillId="0" borderId="45" xfId="42" applyNumberFormat="1" applyFont="1" applyBorder="1"/>
    <xf numFmtId="169" fontId="28" fillId="0" borderId="19" xfId="42" applyNumberFormat="1" applyFont="1" applyBorder="1"/>
    <xf numFmtId="169" fontId="28" fillId="0" borderId="10" xfId="42" applyNumberFormat="1" applyFont="1" applyBorder="1"/>
    <xf numFmtId="0" fontId="20" fillId="0" borderId="21" xfId="0" applyFont="1" applyBorder="1"/>
    <xf numFmtId="0" fontId="20" fillId="0" borderId="16" xfId="0" applyFont="1" applyBorder="1" applyAlignment="1">
      <alignment horizontal="center"/>
    </xf>
    <xf numFmtId="0" fontId="29" fillId="0" borderId="0" xfId="0" applyFont="1"/>
    <xf numFmtId="0" fontId="28" fillId="0" borderId="21" xfId="0" applyFont="1" applyBorder="1"/>
    <xf numFmtId="0" fontId="28" fillId="0" borderId="16" xfId="0" applyFont="1" applyBorder="1" applyAlignment="1">
      <alignment horizontal="center"/>
    </xf>
    <xf numFmtId="44" fontId="28" fillId="33" borderId="11" xfId="43" applyFont="1" applyFill="1" applyBorder="1"/>
    <xf numFmtId="0" fontId="29" fillId="0" borderId="17" xfId="0" applyFont="1" applyFill="1" applyBorder="1"/>
    <xf numFmtId="0" fontId="28" fillId="0" borderId="11" xfId="0" applyFont="1" applyBorder="1"/>
    <xf numFmtId="44" fontId="28" fillId="0" borderId="11" xfId="43" applyFont="1" applyBorder="1"/>
    <xf numFmtId="0" fontId="28" fillId="0" borderId="17" xfId="0" applyFont="1" applyFill="1" applyBorder="1"/>
    <xf numFmtId="0" fontId="28" fillId="0" borderId="15" xfId="0" applyFont="1" applyBorder="1"/>
    <xf numFmtId="0" fontId="28" fillId="0" borderId="16" xfId="0" quotePrefix="1" applyFont="1" applyBorder="1" applyAlignment="1">
      <alignment horizontal="center"/>
    </xf>
    <xf numFmtId="0" fontId="28" fillId="0" borderId="23" xfId="0" applyFont="1" applyBorder="1"/>
    <xf numFmtId="0" fontId="28" fillId="0" borderId="24" xfId="0" applyFont="1" applyBorder="1" applyAlignment="1">
      <alignment horizontal="center"/>
    </xf>
    <xf numFmtId="0" fontId="28" fillId="0" borderId="72" xfId="0" applyFont="1" applyBorder="1" applyAlignment="1">
      <alignment horizontal="center"/>
    </xf>
    <xf numFmtId="1" fontId="25" fillId="0" borderId="30" xfId="48" applyNumberFormat="1" applyFont="1" applyBorder="1" applyAlignment="1">
      <alignment horizontal="center" vertical="center" wrapText="1"/>
    </xf>
    <xf numFmtId="178" fontId="21" fillId="0" borderId="10" xfId="48" applyNumberFormat="1" applyFont="1" applyFill="1" applyBorder="1">
      <alignment vertical="center"/>
    </xf>
    <xf numFmtId="9" fontId="21" fillId="0" borderId="0" xfId="44" applyFont="1" applyAlignment="1">
      <alignment vertical="center"/>
    </xf>
    <xf numFmtId="9" fontId="21" fillId="0" borderId="10" xfId="44" applyFont="1" applyBorder="1" applyAlignment="1">
      <alignment vertical="center"/>
    </xf>
    <xf numFmtId="9" fontId="21" fillId="0" borderId="18" xfId="44" applyFont="1" applyBorder="1" applyAlignment="1">
      <alignment vertical="center"/>
    </xf>
    <xf numFmtId="9" fontId="21" fillId="0" borderId="13" xfId="44" applyFont="1" applyBorder="1" applyAlignment="1">
      <alignment vertical="center"/>
    </xf>
    <xf numFmtId="9" fontId="21" fillId="0" borderId="12" xfId="44" applyFont="1" applyBorder="1" applyAlignment="1">
      <alignment vertical="center"/>
    </xf>
    <xf numFmtId="0" fontId="25" fillId="0" borderId="57" xfId="48" applyFont="1" applyFill="1" applyBorder="1" applyAlignment="1">
      <alignment horizontal="center" vertical="center"/>
    </xf>
    <xf numFmtId="166" fontId="21" fillId="33" borderId="16" xfId="45" applyNumberFormat="1" applyFont="1" applyFill="1" applyBorder="1" applyAlignment="1">
      <alignment vertical="top"/>
    </xf>
    <xf numFmtId="0" fontId="21" fillId="0" borderId="22" xfId="48" applyFont="1" applyBorder="1" applyAlignment="1">
      <alignment horizontal="center" vertical="center"/>
    </xf>
    <xf numFmtId="175" fontId="21" fillId="0" borderId="11" xfId="44" applyNumberFormat="1" applyFont="1" applyBorder="1" applyAlignment="1">
      <alignment vertical="center"/>
    </xf>
    <xf numFmtId="175" fontId="21" fillId="0" borderId="14" xfId="44" applyNumberFormat="1" applyFont="1" applyBorder="1" applyAlignment="1">
      <alignment vertical="center"/>
    </xf>
    <xf numFmtId="37" fontId="21" fillId="0" borderId="33" xfId="48" applyNumberFormat="1" applyFont="1" applyBorder="1" applyAlignment="1">
      <alignment horizontal="center" vertical="center"/>
    </xf>
    <xf numFmtId="37" fontId="21" fillId="0" borderId="34" xfId="48" applyNumberFormat="1" applyFont="1" applyBorder="1" applyAlignment="1">
      <alignment horizontal="center" vertical="center"/>
    </xf>
    <xf numFmtId="37" fontId="21" fillId="0" borderId="35" xfId="48" applyNumberFormat="1" applyFont="1" applyBorder="1" applyAlignment="1">
      <alignment horizontal="center" vertical="center"/>
    </xf>
    <xf numFmtId="37" fontId="21" fillId="0" borderId="37" xfId="48" applyNumberFormat="1" applyFont="1" applyBorder="1" applyAlignment="1">
      <alignment horizontal="center" vertical="center"/>
    </xf>
    <xf numFmtId="37" fontId="21" fillId="0" borderId="38" xfId="48" applyNumberFormat="1" applyFont="1" applyBorder="1" applyAlignment="1">
      <alignment horizontal="center" vertical="center"/>
    </xf>
    <xf numFmtId="37" fontId="21" fillId="0" borderId="39" xfId="48" applyNumberFormat="1" applyFont="1" applyBorder="1" applyAlignment="1">
      <alignment horizontal="center" vertical="center"/>
    </xf>
    <xf numFmtId="9" fontId="21" fillId="0" borderId="37" xfId="44" applyFont="1" applyBorder="1" applyAlignment="1">
      <alignment horizontal="center" vertical="center"/>
    </xf>
    <xf numFmtId="9" fontId="21" fillId="0" borderId="38" xfId="44" applyFont="1" applyBorder="1" applyAlignment="1">
      <alignment horizontal="center" vertical="center"/>
    </xf>
    <xf numFmtId="9" fontId="21" fillId="0" borderId="39" xfId="44" applyFont="1" applyBorder="1" applyAlignment="1">
      <alignment horizontal="center" vertical="center"/>
    </xf>
    <xf numFmtId="172" fontId="21" fillId="0" borderId="41" xfId="48" applyNumberFormat="1" applyFont="1" applyBorder="1" applyAlignment="1">
      <alignment horizontal="center" vertical="center"/>
    </xf>
    <xf numFmtId="172" fontId="21" fillId="0" borderId="70" xfId="48" applyNumberFormat="1" applyFont="1" applyBorder="1" applyAlignment="1">
      <alignment horizontal="center" vertical="center"/>
    </xf>
    <xf numFmtId="172" fontId="21" fillId="0" borderId="71" xfId="48" applyNumberFormat="1" applyFont="1" applyBorder="1" applyAlignment="1">
      <alignment horizontal="center" vertical="center"/>
    </xf>
    <xf numFmtId="171" fontId="20" fillId="0" borderId="0" xfId="48" applyNumberFormat="1" applyFont="1" applyAlignment="1">
      <alignment horizontal="center" vertical="center"/>
    </xf>
    <xf numFmtId="171" fontId="21" fillId="0" borderId="0" xfId="48" applyNumberFormat="1" applyFont="1" applyAlignment="1">
      <alignment horizontal="center" vertical="center"/>
    </xf>
    <xf numFmtId="37" fontId="21" fillId="0" borderId="33" xfId="48" applyNumberFormat="1" applyFont="1" applyFill="1" applyBorder="1" applyAlignment="1">
      <alignment horizontal="center" vertical="center"/>
    </xf>
    <xf numFmtId="0" fontId="20" fillId="0" borderId="73" xfId="0" applyFont="1" applyBorder="1"/>
    <xf numFmtId="0" fontId="20" fillId="0" borderId="15" xfId="0" applyFont="1" applyBorder="1" applyAlignment="1">
      <alignment horizontal="center"/>
    </xf>
    <xf numFmtId="164" fontId="20" fillId="0" borderId="15" xfId="0" applyNumberFormat="1" applyFont="1" applyBorder="1"/>
    <xf numFmtId="0" fontId="0" fillId="0" borderId="0" xfId="0" applyFill="1"/>
    <xf numFmtId="0" fontId="28" fillId="33" borderId="0" xfId="0" applyFont="1" applyFill="1"/>
    <xf numFmtId="0" fontId="16" fillId="0" borderId="12" xfId="0" applyFont="1" applyBorder="1" applyAlignment="1">
      <alignment horizontal="center"/>
    </xf>
    <xf numFmtId="0" fontId="20" fillId="0" borderId="25" xfId="0" applyFont="1" applyFill="1" applyBorder="1" applyAlignment="1">
      <alignment horizontal="center" vertical="center" wrapText="1"/>
    </xf>
    <xf numFmtId="0" fontId="20" fillId="0" borderId="25" xfId="0" quotePrefix="1" applyFont="1" applyFill="1" applyBorder="1" applyAlignment="1">
      <alignment horizontal="center" vertical="center"/>
    </xf>
    <xf numFmtId="0" fontId="20" fillId="0" borderId="25" xfId="0" applyFont="1" applyFill="1" applyBorder="1" applyAlignment="1">
      <alignment horizontal="center" vertical="center"/>
    </xf>
    <xf numFmtId="0" fontId="20" fillId="0" borderId="20" xfId="48" applyFont="1" applyBorder="1" applyAlignment="1">
      <alignment horizontal="center" vertical="center"/>
    </xf>
    <xf numFmtId="0" fontId="20" fillId="0" borderId="24" xfId="48" applyFont="1" applyBorder="1" applyAlignment="1">
      <alignment horizontal="center" vertical="center"/>
    </xf>
    <xf numFmtId="0" fontId="20" fillId="0" borderId="26" xfId="48" applyFont="1" applyBorder="1" applyAlignment="1">
      <alignment horizontal="center" vertical="center"/>
    </xf>
    <xf numFmtId="0" fontId="20" fillId="0" borderId="27" xfId="48" applyFont="1" applyBorder="1" applyAlignment="1">
      <alignment horizontal="center" vertical="center"/>
    </xf>
    <xf numFmtId="0" fontId="20" fillId="0" borderId="28" xfId="48" applyFont="1" applyBorder="1" applyAlignment="1">
      <alignment horizontal="center" vertical="center"/>
    </xf>
    <xf numFmtId="0" fontId="18" fillId="0" borderId="0" xfId="48" applyFont="1" applyAlignment="1">
      <alignment horizontal="center"/>
    </xf>
    <xf numFmtId="0" fontId="20" fillId="0" borderId="22" xfId="48" applyFont="1" applyBorder="1" applyAlignment="1">
      <alignment horizontal="center" vertical="center"/>
    </xf>
    <xf numFmtId="0" fontId="20" fillId="0" borderId="14" xfId="48" applyFont="1" applyBorder="1" applyAlignment="1">
      <alignment horizontal="center" vertical="center"/>
    </xf>
    <xf numFmtId="0" fontId="25" fillId="0" borderId="42" xfId="48" applyFont="1" applyBorder="1" applyAlignment="1">
      <alignment horizontal="center" vertical="center"/>
    </xf>
    <xf numFmtId="0" fontId="25" fillId="0" borderId="46" xfId="48" applyFont="1" applyBorder="1" applyAlignment="1">
      <alignment horizontal="center" vertical="center"/>
    </xf>
    <xf numFmtId="0" fontId="25" fillId="0" borderId="51" xfId="48" applyFont="1" applyBorder="1" applyAlignment="1">
      <alignment horizontal="center" vertical="center"/>
    </xf>
    <xf numFmtId="0" fontId="25" fillId="0" borderId="52" xfId="48" applyFont="1" applyBorder="1" applyAlignment="1">
      <alignment horizontal="center" vertical="center"/>
    </xf>
    <xf numFmtId="0" fontId="18" fillId="0" borderId="0" xfId="48" applyFont="1" applyAlignment="1">
      <alignment horizontal="center" vertical="center"/>
    </xf>
    <xf numFmtId="0" fontId="19" fillId="0" borderId="12" xfId="0" applyFont="1" applyBorder="1" applyAlignment="1">
      <alignment horizontal="center"/>
    </xf>
    <xf numFmtId="0" fontId="25" fillId="0" borderId="44" xfId="48" applyFont="1" applyBorder="1" applyAlignment="1">
      <alignment horizontal="center" vertical="center"/>
    </xf>
    <xf numFmtId="0" fontId="25" fillId="0" borderId="45" xfId="48" applyFont="1" applyBorder="1" applyAlignment="1">
      <alignment horizontal="center" vertical="center"/>
    </xf>
    <xf numFmtId="0" fontId="25" fillId="0" borderId="49" xfId="48" applyFont="1" applyBorder="1" applyAlignment="1">
      <alignment horizontal="center" vertical="center"/>
    </xf>
    <xf numFmtId="0" fontId="25" fillId="0" borderId="50" xfId="48" applyFont="1" applyBorder="1" applyAlignment="1">
      <alignment horizontal="center" vertical="center"/>
    </xf>
    <xf numFmtId="0" fontId="25" fillId="0" borderId="26" xfId="48" applyFont="1" applyBorder="1" applyAlignment="1">
      <alignment horizontal="center" vertical="center"/>
    </xf>
    <xf numFmtId="0" fontId="25" fillId="0" borderId="27" xfId="48" applyFont="1" applyBorder="1" applyAlignment="1">
      <alignment horizontal="center" vertical="center"/>
    </xf>
    <xf numFmtId="0" fontId="25" fillId="0" borderId="28" xfId="48" applyFont="1" applyBorder="1" applyAlignment="1">
      <alignment horizontal="center" vertical="center"/>
    </xf>
    <xf numFmtId="0" fontId="25" fillId="0" borderId="0" xfId="48" applyFont="1" applyAlignment="1">
      <alignment horizontal="center" vertical="center"/>
    </xf>
    <xf numFmtId="0" fontId="25" fillId="0" borderId="65" xfId="48" applyFont="1" applyBorder="1" applyAlignment="1">
      <alignment horizontal="left" vertical="top" wrapText="1"/>
    </xf>
    <xf numFmtId="0" fontId="23" fillId="0" borderId="66" xfId="48" applyBorder="1" applyAlignment="1">
      <alignment horizontal="left" vertical="top" wrapText="1"/>
    </xf>
    <xf numFmtId="0" fontId="23" fillId="0" borderId="67" xfId="48" applyBorder="1" applyAlignment="1">
      <alignment horizontal="left" vertical="top" wrapText="1"/>
    </xf>
    <xf numFmtId="0" fontId="25" fillId="0" borderId="26" xfId="48" applyFont="1" applyBorder="1" applyAlignment="1">
      <alignment horizontal="left" vertical="top" wrapText="1"/>
    </xf>
    <xf numFmtId="0" fontId="23" fillId="0" borderId="27" xfId="48" applyBorder="1" applyAlignment="1">
      <alignment horizontal="left" vertical="top" wrapText="1"/>
    </xf>
    <xf numFmtId="0" fontId="23" fillId="0" borderId="28" xfId="48" applyBorder="1" applyAlignment="1">
      <alignment horizontal="left" vertical="top" wrapText="1"/>
    </xf>
    <xf numFmtId="0" fontId="25" fillId="0" borderId="66" xfId="48" applyFont="1" applyBorder="1" applyAlignment="1">
      <alignment horizontal="left" vertical="top" wrapText="1"/>
    </xf>
    <xf numFmtId="0" fontId="25" fillId="0" borderId="67" xfId="48" applyFont="1" applyBorder="1" applyAlignment="1">
      <alignment horizontal="left" vertical="top"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Currency [0] 2" xfId="45" xr:uid="{ECD616BD-E1EC-49F9-8BB7-47F43DD952FA}"/>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18" xfId="48" xr:uid="{A4640143-730F-48E6-8839-3C4BDE596981}"/>
    <cellStyle name="Normal 2" xfId="49" xr:uid="{E6A33B0E-A9A0-4890-8B6A-9FA99C4FC971}"/>
    <cellStyle name="Normal 2 9" xfId="47" xr:uid="{BBDB9A49-34DF-4F05-A13A-252025AE0700}"/>
    <cellStyle name="Note" xfId="15" builtinId="10" customBuiltin="1"/>
    <cellStyle name="Output" xfId="10" builtinId="21" customBuiltin="1"/>
    <cellStyle name="Percent" xfId="44" builtinId="5"/>
    <cellStyle name="Percent 80" xfId="46" xr:uid="{E8C508FF-D995-4517-8F97-833FD5D7A90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Distribution of DTS and Commodity Bill Increases</a:t>
            </a:r>
          </a:p>
        </c:rich>
      </c:tx>
      <c:overlay val="0"/>
      <c:spPr>
        <a:noFill/>
        <a:ln w="25400">
          <a:noFill/>
        </a:ln>
      </c:spPr>
    </c:title>
    <c:autoTitleDeleted val="0"/>
    <c:plotArea>
      <c:layout/>
      <c:barChart>
        <c:barDir val="col"/>
        <c:grouping val="clustered"/>
        <c:varyColors val="0"/>
        <c:ser>
          <c:idx val="0"/>
          <c:order val="0"/>
          <c:tx>
            <c:v>Number of PODs</c:v>
          </c:tx>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166-4701-A92C-8D8AD12DB95D}"/>
                </c:ext>
              </c:extLst>
            </c:dLbl>
            <c:numFmt formatCode="#,##0" sourceLinked="0"/>
            <c:spPr>
              <a:solidFill>
                <a:srgbClr val="FFFFFF"/>
              </a:solidFill>
              <a:ln w="25400">
                <a:noFill/>
              </a:ln>
            </c:spPr>
            <c:txPr>
              <a:bodyPr/>
              <a:lstStyle/>
              <a:p>
                <a:pPr>
                  <a:defRPr sz="175"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'004-B Distribution'!#REF!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'004-B Distribution'!#REF!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66-4701-A92C-8D8AD12DB95D}"/>
            </c:ext>
          </c:extLst>
        </c:ser>
        <c:dLbls>
          <c:showLegendKey val="0"/>
          <c:showVal val="0"/>
          <c:showCatName val="0"/>
          <c:showSerName val="0"/>
          <c:showPercent val="0"/>
          <c:showBubbleSize val="0"/>
        </c:dLbls>
        <c:gapWidth val="50"/>
        <c:axId val="182762112"/>
        <c:axId val="161809152"/>
      </c:barChart>
      <c:catAx>
        <c:axId val="182762112"/>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Percentage Increase in DTS and Commodity Bill, 2009 to 2010</a:t>
                </a:r>
              </a:p>
            </c:rich>
          </c:tx>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Narrow"/>
                <a:ea typeface="Arial Narrow"/>
                <a:cs typeface="Arial Narrow"/>
              </a:defRPr>
            </a:pPr>
            <a:endParaRPr lang="en-US"/>
          </a:p>
        </c:txPr>
        <c:crossAx val="161809152"/>
        <c:crosses val="autoZero"/>
        <c:auto val="1"/>
        <c:lblAlgn val="ctr"/>
        <c:lblOffset val="100"/>
        <c:tickLblSkip val="1"/>
        <c:tickMarkSkip val="1"/>
        <c:noMultiLvlLbl val="0"/>
      </c:catAx>
      <c:valAx>
        <c:axId val="161809152"/>
        <c:scaling>
          <c:orientation val="minMax"/>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Number of PODs   </a:t>
                </a:r>
              </a:p>
            </c:rich>
          </c:tx>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Narrow"/>
                <a:ea typeface="Arial Narrow"/>
                <a:cs typeface="Arial Narrow"/>
              </a:defRPr>
            </a:pPr>
            <a:endParaRPr lang="en-US"/>
          </a:p>
        </c:txPr>
        <c:crossAx val="1827621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25" l="1.25" r="1" t="1" header="0.5" footer="0.5"/>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a:t>Distribution of DTS, PSC, and Commodity Bill Increases</a:t>
            </a:r>
          </a:p>
        </c:rich>
      </c:tx>
      <c:layout>
        <c:manualLayout>
          <c:xMode val="edge"/>
          <c:yMode val="edge"/>
          <c:x val="0.18204208848893888"/>
          <c:y val="3.3057851239669422E-2"/>
        </c:manualLayout>
      </c:layout>
      <c:overlay val="0"/>
      <c:spPr>
        <a:noFill/>
        <a:ln w="25400">
          <a:noFill/>
        </a:ln>
      </c:spPr>
    </c:title>
    <c:autoTitleDeleted val="0"/>
    <c:plotArea>
      <c:layout>
        <c:manualLayout>
          <c:layoutTarget val="inner"/>
          <c:xMode val="edge"/>
          <c:yMode val="edge"/>
          <c:x val="9.8555074981824461E-2"/>
          <c:y val="0.12291408761070644"/>
          <c:w val="0.88668597176526642"/>
          <c:h val="0.69101576206717474"/>
        </c:manualLayout>
      </c:layout>
      <c:barChart>
        <c:barDir val="col"/>
        <c:grouping val="clustered"/>
        <c:varyColors val="0"/>
        <c:ser>
          <c:idx val="0"/>
          <c:order val="0"/>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8"/>
              <c:layout>
                <c:manualLayout>
                  <c:x val="1.118665970325138E-3"/>
                  <c:y val="8.332248758161428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26-40C5-95BF-ADF68BB6822E}"/>
                </c:ext>
              </c:extLst>
            </c:dLbl>
            <c:numFmt formatCode="#,##0" sourceLinked="0"/>
            <c:spPr>
              <a:solidFill>
                <a:srgbClr val="FFFFFF"/>
              </a:solidFill>
              <a:ln w="25400">
                <a:noFill/>
              </a:ln>
            </c:spPr>
            <c:txPr>
              <a:bodyPr/>
              <a:lstStyle/>
              <a:p>
                <a:pPr>
                  <a:defRPr sz="9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'E-4 Distribution'!$N$30:$N$41</c:f>
              <c:strCache>
                <c:ptCount val="12"/>
                <c:pt idx="0">
                  <c:v>-60% to &lt;-50%</c:v>
                </c:pt>
                <c:pt idx="1">
                  <c:v>-50% to &lt;-40%</c:v>
                </c:pt>
                <c:pt idx="2">
                  <c:v>-40% to &lt;-30%</c:v>
                </c:pt>
                <c:pt idx="3">
                  <c:v>-30% to &lt;-20%</c:v>
                </c:pt>
                <c:pt idx="4">
                  <c:v>-20% to &lt;-10%</c:v>
                </c:pt>
                <c:pt idx="5">
                  <c:v>-10% to &lt;0%</c:v>
                </c:pt>
                <c:pt idx="6">
                  <c:v>0% to &lt;10%</c:v>
                </c:pt>
                <c:pt idx="7">
                  <c:v>10% to &lt;20%</c:v>
                </c:pt>
                <c:pt idx="8">
                  <c:v>20% to &lt;30%</c:v>
                </c:pt>
                <c:pt idx="9">
                  <c:v>30% to &lt;40%</c:v>
                </c:pt>
                <c:pt idx="10">
                  <c:v>40% to &lt;50%</c:v>
                </c:pt>
                <c:pt idx="11">
                  <c:v>50% to &lt;60%</c:v>
                </c:pt>
              </c:strCache>
            </c:strRef>
          </c:cat>
          <c:val>
            <c:numRef>
              <c:f>'E-4 Distribution'!$O$30:$O$41</c:f>
              <c:numCache>
                <c:formatCode>General</c:formatCode>
                <c:ptCount val="12"/>
              </c:numCache>
            </c:numRef>
          </c:val>
          <c:extLst>
            <c:ext xmlns:c16="http://schemas.microsoft.com/office/drawing/2014/chart" uri="{C3380CC4-5D6E-409C-BE32-E72D297353CC}">
              <c16:uniqueId val="{00000001-EC26-40C5-95BF-ADF68BB6822E}"/>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'E-4 Distribution'!$N$30:$N$41</c:f>
              <c:strCache>
                <c:ptCount val="12"/>
                <c:pt idx="0">
                  <c:v>-60% to &lt;-50%</c:v>
                </c:pt>
                <c:pt idx="1">
                  <c:v>-50% to &lt;-40%</c:v>
                </c:pt>
                <c:pt idx="2">
                  <c:v>-40% to &lt;-30%</c:v>
                </c:pt>
                <c:pt idx="3">
                  <c:v>-30% to &lt;-20%</c:v>
                </c:pt>
                <c:pt idx="4">
                  <c:v>-20% to &lt;-10%</c:v>
                </c:pt>
                <c:pt idx="5">
                  <c:v>-10% to &lt;0%</c:v>
                </c:pt>
                <c:pt idx="6">
                  <c:v>0% to &lt;10%</c:v>
                </c:pt>
                <c:pt idx="7">
                  <c:v>10% to &lt;20%</c:v>
                </c:pt>
                <c:pt idx="8">
                  <c:v>20% to &lt;30%</c:v>
                </c:pt>
                <c:pt idx="9">
                  <c:v>30% to &lt;40%</c:v>
                </c:pt>
                <c:pt idx="10">
                  <c:v>40% to &lt;50%</c:v>
                </c:pt>
                <c:pt idx="11">
                  <c:v>50% to &lt;60%</c:v>
                </c:pt>
              </c:strCache>
            </c:strRef>
          </c:cat>
          <c:val>
            <c:numRef>
              <c:f>'E-4 Distribution'!$P$30:$P$41</c:f>
              <c:numCache>
                <c:formatCode>General</c:formatCode>
                <c:ptCount val="12"/>
                <c:pt idx="0">
                  <c:v>0</c:v>
                </c:pt>
                <c:pt idx="1">
                  <c:v>0</c:v>
                </c:pt>
                <c:pt idx="2">
                  <c:v>0</c:v>
                </c:pt>
                <c:pt idx="3">
                  <c:v>4</c:v>
                </c:pt>
                <c:pt idx="4">
                  <c:v>38</c:v>
                </c:pt>
                <c:pt idx="5">
                  <c:v>281</c:v>
                </c:pt>
                <c:pt idx="6">
                  <c:v>238</c:v>
                </c:pt>
                <c:pt idx="7">
                  <c:v>3</c:v>
                </c:pt>
                <c:pt idx="8">
                  <c:v>0</c:v>
                </c:pt>
                <c:pt idx="9">
                  <c:v>0</c:v>
                </c:pt>
                <c:pt idx="10">
                  <c:v>0</c:v>
                </c:pt>
                <c:pt idx="11">
                  <c:v>0</c:v>
                </c:pt>
              </c:numCache>
            </c:numRef>
          </c:val>
          <c:extLst>
            <c:ext xmlns:c16="http://schemas.microsoft.com/office/drawing/2014/chart" uri="{C3380CC4-5D6E-409C-BE32-E72D297353CC}">
              <c16:uniqueId val="{00000002-EC26-40C5-95BF-ADF68BB6822E}"/>
            </c:ext>
          </c:extLst>
        </c:ser>
        <c:dLbls>
          <c:showLegendKey val="0"/>
          <c:showVal val="0"/>
          <c:showCatName val="0"/>
          <c:showSerName val="0"/>
          <c:showPercent val="0"/>
          <c:showBubbleSize val="0"/>
        </c:dLbls>
        <c:gapWidth val="50"/>
        <c:axId val="161842304"/>
        <c:axId val="161844224"/>
      </c:barChart>
      <c:catAx>
        <c:axId val="16184230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Percentage Increase in DTS, PSC, and Commodity Bill, Actual</a:t>
                </a:r>
                <a:r>
                  <a:rPr lang="en-US" sz="1000" baseline="0"/>
                  <a:t> 2019</a:t>
                </a:r>
                <a:r>
                  <a:rPr lang="en-US" sz="1000"/>
                  <a:t> to Proposed 2019</a:t>
                </a:r>
              </a:p>
            </c:rich>
          </c:tx>
          <c:layout>
            <c:manualLayout>
              <c:xMode val="edge"/>
              <c:yMode val="edge"/>
              <c:x val="0.21894249134351162"/>
              <c:y val="0.91407610144988571"/>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161844224"/>
        <c:crosses val="autoZero"/>
        <c:auto val="1"/>
        <c:lblAlgn val="ctr"/>
        <c:lblOffset val="100"/>
        <c:tickLblSkip val="1"/>
        <c:tickMarkSkip val="1"/>
        <c:noMultiLvlLbl val="0"/>
      </c:catAx>
      <c:valAx>
        <c:axId val="16184422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Number of PODs   </a:t>
                </a:r>
              </a:p>
            </c:rich>
          </c:tx>
          <c:layout>
            <c:manualLayout>
              <c:xMode val="edge"/>
              <c:yMode val="edge"/>
              <c:x val="2.0690793932448586E-2"/>
              <c:y val="0.28719075890914708"/>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161842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1.25" r="1" t="1" header="0.5" footer="0.5"/>
    <c:pageSetup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a:t>Distribution of DTS, and PSC Bill Increases</a:t>
            </a:r>
          </a:p>
        </c:rich>
      </c:tx>
      <c:layout>
        <c:manualLayout>
          <c:xMode val="edge"/>
          <c:yMode val="edge"/>
          <c:x val="0.18204208848893888"/>
          <c:y val="3.3057851239669422E-2"/>
        </c:manualLayout>
      </c:layout>
      <c:overlay val="0"/>
      <c:spPr>
        <a:noFill/>
        <a:ln w="25400">
          <a:noFill/>
        </a:ln>
      </c:spPr>
    </c:title>
    <c:autoTitleDeleted val="0"/>
    <c:plotArea>
      <c:layout>
        <c:manualLayout>
          <c:layoutTarget val="inner"/>
          <c:xMode val="edge"/>
          <c:yMode val="edge"/>
          <c:x val="9.8555074981824461E-2"/>
          <c:y val="0.12291408761070644"/>
          <c:w val="0.88668597176526642"/>
          <c:h val="0.69101576206717474"/>
        </c:manualLayout>
      </c:layout>
      <c:barChart>
        <c:barDir val="col"/>
        <c:grouping val="clustered"/>
        <c:varyColors val="0"/>
        <c:ser>
          <c:idx val="0"/>
          <c:order val="0"/>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8"/>
              <c:layout>
                <c:manualLayout>
                  <c:x val="1.118665970325138E-3"/>
                  <c:y val="8.332248758161428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0BC-4C72-8DEB-40C9695579B4}"/>
                </c:ext>
              </c:extLst>
            </c:dLbl>
            <c:numFmt formatCode="#,##0" sourceLinked="0"/>
            <c:spPr>
              <a:solidFill>
                <a:srgbClr val="FFFFFF"/>
              </a:solidFill>
              <a:ln w="25400">
                <a:noFill/>
              </a:ln>
            </c:spPr>
            <c:txPr>
              <a:bodyPr/>
              <a:lstStyle/>
              <a:p>
                <a:pPr>
                  <a:defRPr sz="9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'E-4 Distribution'!$C$30:$C$41</c:f>
              <c:strCache>
                <c:ptCount val="12"/>
                <c:pt idx="0">
                  <c:v>-60% to &lt;-50%</c:v>
                </c:pt>
                <c:pt idx="1">
                  <c:v>-50% to &lt;-40%</c:v>
                </c:pt>
                <c:pt idx="2">
                  <c:v>-40% to &lt;-30%</c:v>
                </c:pt>
                <c:pt idx="3">
                  <c:v>-30% to &lt;-20%</c:v>
                </c:pt>
                <c:pt idx="4">
                  <c:v>-20% to &lt;-10%</c:v>
                </c:pt>
                <c:pt idx="5">
                  <c:v>-10% to &lt;0%</c:v>
                </c:pt>
                <c:pt idx="6">
                  <c:v>0% to &lt;10%</c:v>
                </c:pt>
                <c:pt idx="7">
                  <c:v>10% to &lt;20%</c:v>
                </c:pt>
                <c:pt idx="8">
                  <c:v>20% to &lt;30%</c:v>
                </c:pt>
                <c:pt idx="9">
                  <c:v>30% to &lt;40%</c:v>
                </c:pt>
                <c:pt idx="10">
                  <c:v>40% to &lt;50%</c:v>
                </c:pt>
                <c:pt idx="11">
                  <c:v>50% to &lt;60%</c:v>
                </c:pt>
              </c:strCache>
            </c:strRef>
          </c:cat>
          <c:val>
            <c:numRef>
              <c:f>'E-4 Distribution'!$O$30:$O$41</c:f>
              <c:numCache>
                <c:formatCode>General</c:formatCode>
                <c:ptCount val="12"/>
              </c:numCache>
            </c:numRef>
          </c:val>
          <c:extLst>
            <c:ext xmlns:c16="http://schemas.microsoft.com/office/drawing/2014/chart" uri="{C3380CC4-5D6E-409C-BE32-E72D297353CC}">
              <c16:uniqueId val="{00000001-C0BC-4C72-8DEB-40C9695579B4}"/>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'E-4 Distribution'!$C$30:$C$41</c:f>
              <c:strCache>
                <c:ptCount val="12"/>
                <c:pt idx="0">
                  <c:v>-60% to &lt;-50%</c:v>
                </c:pt>
                <c:pt idx="1">
                  <c:v>-50% to &lt;-40%</c:v>
                </c:pt>
                <c:pt idx="2">
                  <c:v>-40% to &lt;-30%</c:v>
                </c:pt>
                <c:pt idx="3">
                  <c:v>-30% to &lt;-20%</c:v>
                </c:pt>
                <c:pt idx="4">
                  <c:v>-20% to &lt;-10%</c:v>
                </c:pt>
                <c:pt idx="5">
                  <c:v>-10% to &lt;0%</c:v>
                </c:pt>
                <c:pt idx="6">
                  <c:v>0% to &lt;10%</c:v>
                </c:pt>
                <c:pt idx="7">
                  <c:v>10% to &lt;20%</c:v>
                </c:pt>
                <c:pt idx="8">
                  <c:v>20% to &lt;30%</c:v>
                </c:pt>
                <c:pt idx="9">
                  <c:v>30% to &lt;40%</c:v>
                </c:pt>
                <c:pt idx="10">
                  <c:v>40% to &lt;50%</c:v>
                </c:pt>
                <c:pt idx="11">
                  <c:v>50% to &lt;60%</c:v>
                </c:pt>
              </c:strCache>
            </c:strRef>
          </c:cat>
          <c:val>
            <c:numRef>
              <c:f>'E-4 Distribution'!$E$30:$E$41</c:f>
              <c:numCache>
                <c:formatCode>General</c:formatCode>
                <c:ptCount val="12"/>
                <c:pt idx="0">
                  <c:v>0</c:v>
                </c:pt>
                <c:pt idx="1">
                  <c:v>0</c:v>
                </c:pt>
                <c:pt idx="2">
                  <c:v>0</c:v>
                </c:pt>
                <c:pt idx="3">
                  <c:v>10</c:v>
                </c:pt>
                <c:pt idx="4">
                  <c:v>50</c:v>
                </c:pt>
                <c:pt idx="5">
                  <c:v>263</c:v>
                </c:pt>
                <c:pt idx="6">
                  <c:v>230</c:v>
                </c:pt>
                <c:pt idx="7">
                  <c:v>5</c:v>
                </c:pt>
                <c:pt idx="8">
                  <c:v>3</c:v>
                </c:pt>
                <c:pt idx="9">
                  <c:v>2</c:v>
                </c:pt>
                <c:pt idx="10">
                  <c:v>1</c:v>
                </c:pt>
                <c:pt idx="11">
                  <c:v>0</c:v>
                </c:pt>
              </c:numCache>
            </c:numRef>
          </c:val>
          <c:extLst>
            <c:ext xmlns:c16="http://schemas.microsoft.com/office/drawing/2014/chart" uri="{C3380CC4-5D6E-409C-BE32-E72D297353CC}">
              <c16:uniqueId val="{00000002-C0BC-4C72-8DEB-40C9695579B4}"/>
            </c:ext>
          </c:extLst>
        </c:ser>
        <c:dLbls>
          <c:showLegendKey val="0"/>
          <c:showVal val="0"/>
          <c:showCatName val="0"/>
          <c:showSerName val="0"/>
          <c:showPercent val="0"/>
          <c:showBubbleSize val="0"/>
        </c:dLbls>
        <c:gapWidth val="50"/>
        <c:axId val="161842304"/>
        <c:axId val="161844224"/>
      </c:barChart>
      <c:catAx>
        <c:axId val="16184230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Percentage Increase in DTS, and PSC,</a:t>
                </a:r>
                <a:r>
                  <a:rPr lang="en-US" sz="1000" baseline="0"/>
                  <a:t> </a:t>
                </a:r>
                <a:r>
                  <a:rPr lang="en-US" sz="1000"/>
                  <a:t>Actual</a:t>
                </a:r>
                <a:r>
                  <a:rPr lang="en-US" sz="1000" baseline="0"/>
                  <a:t> 2019</a:t>
                </a:r>
                <a:r>
                  <a:rPr lang="en-US" sz="1000"/>
                  <a:t> to Proposed 2019</a:t>
                </a:r>
              </a:p>
            </c:rich>
          </c:tx>
          <c:layout>
            <c:manualLayout>
              <c:xMode val="edge"/>
              <c:yMode val="edge"/>
              <c:x val="0.21894249134351162"/>
              <c:y val="0.91407610144988571"/>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161844224"/>
        <c:crosses val="autoZero"/>
        <c:auto val="1"/>
        <c:lblAlgn val="ctr"/>
        <c:lblOffset val="100"/>
        <c:tickLblSkip val="1"/>
        <c:tickMarkSkip val="1"/>
        <c:noMultiLvlLbl val="0"/>
      </c:catAx>
      <c:valAx>
        <c:axId val="16184422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Number of PODs   </a:t>
                </a:r>
              </a:p>
            </c:rich>
          </c:tx>
          <c:layout>
            <c:manualLayout>
              <c:xMode val="edge"/>
              <c:yMode val="edge"/>
              <c:x val="2.0690793932448586E-2"/>
              <c:y val="0.28719075890914708"/>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1618423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1.25" r="1" t="1" header="0.5" footer="0.5"/>
    <c:pageSetup orientation="landscape" verticalDpi="3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2" name="Chart 1">
          <a:extLst>
            <a:ext uri="{FF2B5EF4-FFF2-40B4-BE49-F238E27FC236}">
              <a16:creationId xmlns:a16="http://schemas.microsoft.com/office/drawing/2014/main" id="{22A67C8C-CF73-4D50-B462-06D150FF75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3</xdr:row>
      <xdr:rowOff>0</xdr:rowOff>
    </xdr:from>
    <xdr:to>
      <xdr:col>21</xdr:col>
      <xdr:colOff>0</xdr:colOff>
      <xdr:row>25</xdr:row>
      <xdr:rowOff>0</xdr:rowOff>
    </xdr:to>
    <xdr:graphicFrame macro="">
      <xdr:nvGraphicFramePr>
        <xdr:cNvPr id="3" name="Chart 3">
          <a:extLst>
            <a:ext uri="{FF2B5EF4-FFF2-40B4-BE49-F238E27FC236}">
              <a16:creationId xmlns:a16="http://schemas.microsoft.com/office/drawing/2014/main" id="{112CA340-F2E0-42D1-8CFE-36E5876C0F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0</xdr:rowOff>
    </xdr:from>
    <xdr:to>
      <xdr:col>10</xdr:col>
      <xdr:colOff>0</xdr:colOff>
      <xdr:row>25</xdr:row>
      <xdr:rowOff>0</xdr:rowOff>
    </xdr:to>
    <xdr:graphicFrame macro="">
      <xdr:nvGraphicFramePr>
        <xdr:cNvPr id="5" name="Chart 3">
          <a:extLst>
            <a:ext uri="{FF2B5EF4-FFF2-40B4-BE49-F238E27FC236}">
              <a16:creationId xmlns:a16="http://schemas.microsoft.com/office/drawing/2014/main" id="{25A3C528-D20E-4CB1-BE0D-DD7AF49ED4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0FAF9-D5FA-4DC1-9469-FE4971F98224}">
  <dimension ref="A1:G31"/>
  <sheetViews>
    <sheetView tabSelected="1" workbookViewId="0">
      <selection activeCell="C38" sqref="C38"/>
    </sheetView>
  </sheetViews>
  <sheetFormatPr defaultRowHeight="14.5" x14ac:dyDescent="0.35"/>
  <cols>
    <col min="1" max="1" width="34.453125" bestFit="1" customWidth="1"/>
    <col min="3" max="3" width="16.453125" bestFit="1" customWidth="1"/>
    <col min="4" max="4" width="34.453125" bestFit="1" customWidth="1"/>
    <col min="5" max="5" width="16.54296875" customWidth="1"/>
    <col min="6" max="6" width="16.36328125" bestFit="1" customWidth="1"/>
  </cols>
  <sheetData>
    <row r="1" spans="1:7" x14ac:dyDescent="0.35">
      <c r="A1" s="182" t="s">
        <v>193</v>
      </c>
      <c r="B1" s="182"/>
      <c r="C1" s="182"/>
      <c r="D1" s="182"/>
      <c r="E1" s="182"/>
      <c r="F1" s="182"/>
    </row>
    <row r="2" spans="1:7" s="116" customFormat="1" ht="15" customHeight="1" x14ac:dyDescent="0.3">
      <c r="A2" s="183" t="s">
        <v>2</v>
      </c>
      <c r="B2" s="183" t="s">
        <v>3</v>
      </c>
      <c r="C2" s="184" t="s">
        <v>194</v>
      </c>
      <c r="D2" s="183" t="s">
        <v>2</v>
      </c>
      <c r="E2" s="183" t="s">
        <v>3</v>
      </c>
      <c r="F2" s="185" t="s">
        <v>195</v>
      </c>
      <c r="G2" s="125"/>
    </row>
    <row r="3" spans="1:7" s="116" customFormat="1" ht="13" x14ac:dyDescent="0.3">
      <c r="A3" s="183"/>
      <c r="B3" s="183"/>
      <c r="C3" s="184"/>
      <c r="D3" s="183"/>
      <c r="E3" s="183"/>
      <c r="F3" s="185"/>
      <c r="G3" s="125"/>
    </row>
    <row r="4" spans="1:7" s="116" customFormat="1" ht="13" x14ac:dyDescent="0.3">
      <c r="A4" s="177" t="s">
        <v>8</v>
      </c>
      <c r="B4" s="178"/>
      <c r="C4" s="179"/>
      <c r="D4" s="141" t="s">
        <v>26</v>
      </c>
      <c r="E4" s="142"/>
      <c r="F4" s="143"/>
      <c r="G4" s="125"/>
    </row>
    <row r="5" spans="1:7" s="116" customFormat="1" ht="13" x14ac:dyDescent="0.3">
      <c r="A5" s="138" t="s">
        <v>9</v>
      </c>
      <c r="B5" s="139" t="s">
        <v>5</v>
      </c>
      <c r="C5" s="158">
        <v>10226</v>
      </c>
      <c r="D5" s="144" t="s">
        <v>6</v>
      </c>
      <c r="E5" s="149" t="s">
        <v>7</v>
      </c>
      <c r="F5" s="140">
        <v>10.43</v>
      </c>
      <c r="G5" s="125"/>
    </row>
    <row r="6" spans="1:7" s="116" customFormat="1" ht="13" x14ac:dyDescent="0.3">
      <c r="A6" s="138" t="s">
        <v>6</v>
      </c>
      <c r="B6" s="139" t="s">
        <v>7</v>
      </c>
      <c r="C6" s="158">
        <f>1.26/(1.26+0.87)*2.02</f>
        <v>1.1949295774647888</v>
      </c>
      <c r="D6" s="137" t="s">
        <v>27</v>
      </c>
      <c r="E6" s="142"/>
      <c r="F6" s="142"/>
      <c r="G6" s="125"/>
    </row>
    <row r="7" spans="1:7" s="116" customFormat="1" ht="13" x14ac:dyDescent="0.3">
      <c r="A7" s="135" t="s">
        <v>10</v>
      </c>
      <c r="B7" s="136"/>
      <c r="C7" s="1"/>
      <c r="D7" s="138" t="s">
        <v>164</v>
      </c>
      <c r="E7" s="139" t="s">
        <v>5</v>
      </c>
      <c r="F7" s="140">
        <v>6040</v>
      </c>
      <c r="G7" s="125"/>
    </row>
    <row r="8" spans="1:7" s="116" customFormat="1" ht="13" x14ac:dyDescent="0.3">
      <c r="A8" s="138" t="s">
        <v>4</v>
      </c>
      <c r="B8" s="139" t="s">
        <v>5</v>
      </c>
      <c r="C8" s="158">
        <v>3053</v>
      </c>
      <c r="D8" s="138" t="s">
        <v>165</v>
      </c>
      <c r="E8" s="139" t="s">
        <v>5</v>
      </c>
      <c r="F8" s="140">
        <v>2358</v>
      </c>
      <c r="G8" s="125"/>
    </row>
    <row r="9" spans="1:7" s="116" customFormat="1" ht="13" x14ac:dyDescent="0.3">
      <c r="A9" s="138" t="s">
        <v>6</v>
      </c>
      <c r="B9" s="139" t="s">
        <v>7</v>
      </c>
      <c r="C9" s="158">
        <f>0.87/(0.87+1.26)*2.02</f>
        <v>0.82507042253521135</v>
      </c>
      <c r="E9" s="142"/>
      <c r="F9" s="142"/>
      <c r="G9" s="125"/>
    </row>
    <row r="10" spans="1:7" s="116" customFormat="1" ht="13" x14ac:dyDescent="0.3">
      <c r="A10" s="135" t="s">
        <v>11</v>
      </c>
      <c r="B10" s="136"/>
      <c r="C10" s="1"/>
      <c r="D10" s="135" t="s">
        <v>11</v>
      </c>
      <c r="E10" s="136"/>
      <c r="F10" s="145"/>
      <c r="G10" s="125"/>
    </row>
    <row r="11" spans="1:7" s="116" customFormat="1" ht="13" x14ac:dyDescent="0.3">
      <c r="A11" s="138" t="s">
        <v>12</v>
      </c>
      <c r="B11" s="146" t="s">
        <v>13</v>
      </c>
      <c r="C11" s="158">
        <v>13620</v>
      </c>
      <c r="D11" s="138" t="s">
        <v>12</v>
      </c>
      <c r="E11" s="146" t="s">
        <v>13</v>
      </c>
      <c r="F11" s="158">
        <f>C11</f>
        <v>13620</v>
      </c>
    </row>
    <row r="12" spans="1:7" s="116" customFormat="1" ht="13" x14ac:dyDescent="0.3">
      <c r="A12" s="138" t="s">
        <v>14</v>
      </c>
      <c r="B12" s="139" t="s">
        <v>5</v>
      </c>
      <c r="C12" s="158">
        <v>4482</v>
      </c>
      <c r="D12" s="138" t="s">
        <v>14</v>
      </c>
      <c r="E12" s="139" t="s">
        <v>5</v>
      </c>
      <c r="F12" s="158">
        <f t="shared" ref="F12:F15" si="0">C12</f>
        <v>4482</v>
      </c>
    </row>
    <row r="13" spans="1:7" s="116" customFormat="1" ht="13" x14ac:dyDescent="0.3">
      <c r="A13" s="138" t="s">
        <v>15</v>
      </c>
      <c r="B13" s="139" t="s">
        <v>5</v>
      </c>
      <c r="C13" s="158">
        <v>2658</v>
      </c>
      <c r="D13" s="138" t="s">
        <v>15</v>
      </c>
      <c r="E13" s="139" t="s">
        <v>5</v>
      </c>
      <c r="F13" s="158">
        <f t="shared" si="0"/>
        <v>2658</v>
      </c>
    </row>
    <row r="14" spans="1:7" s="116" customFormat="1" ht="13" x14ac:dyDescent="0.3">
      <c r="A14" s="138" t="s">
        <v>16</v>
      </c>
      <c r="B14" s="139" t="s">
        <v>5</v>
      </c>
      <c r="C14" s="158">
        <v>1780</v>
      </c>
      <c r="D14" s="138" t="s">
        <v>16</v>
      </c>
      <c r="E14" s="139" t="s">
        <v>5</v>
      </c>
      <c r="F14" s="158">
        <f t="shared" si="0"/>
        <v>1780</v>
      </c>
    </row>
    <row r="15" spans="1:7" s="116" customFormat="1" ht="13" x14ac:dyDescent="0.3">
      <c r="A15" s="138" t="s">
        <v>17</v>
      </c>
      <c r="B15" s="139" t="s">
        <v>5</v>
      </c>
      <c r="C15" s="158">
        <v>1096</v>
      </c>
      <c r="D15" s="138" t="s">
        <v>17</v>
      </c>
      <c r="E15" s="139" t="s">
        <v>5</v>
      </c>
      <c r="F15" s="158">
        <f t="shared" si="0"/>
        <v>1096</v>
      </c>
    </row>
    <row r="16" spans="1:7" s="116" customFormat="1" ht="13" x14ac:dyDescent="0.3">
      <c r="A16" s="138" t="s">
        <v>6</v>
      </c>
      <c r="B16" s="146" t="s">
        <v>7</v>
      </c>
      <c r="C16" s="2"/>
      <c r="D16" s="138" t="s">
        <v>6</v>
      </c>
      <c r="E16" s="146" t="s">
        <v>7</v>
      </c>
      <c r="F16" s="2"/>
    </row>
    <row r="17" spans="1:6" s="116" customFormat="1" ht="13" x14ac:dyDescent="0.3">
      <c r="A17" s="138"/>
      <c r="B17" s="139"/>
      <c r="C17" s="3"/>
      <c r="D17" s="138"/>
      <c r="E17" s="139"/>
      <c r="F17" s="3"/>
    </row>
    <row r="18" spans="1:6" s="116" customFormat="1" ht="13" x14ac:dyDescent="0.3">
      <c r="A18" s="135" t="s">
        <v>18</v>
      </c>
      <c r="B18" s="136"/>
      <c r="C18" s="4"/>
      <c r="D18" s="135" t="s">
        <v>18</v>
      </c>
      <c r="E18" s="136"/>
      <c r="F18" s="4"/>
    </row>
    <row r="19" spans="1:6" s="116" customFormat="1" ht="13" x14ac:dyDescent="0.3">
      <c r="A19" s="138" t="s">
        <v>19</v>
      </c>
      <c r="B19" s="139" t="s">
        <v>7</v>
      </c>
      <c r="C19" s="5">
        <v>6.2799999999999995E-2</v>
      </c>
      <c r="D19" s="138" t="s">
        <v>19</v>
      </c>
      <c r="E19" s="139" t="s">
        <v>7</v>
      </c>
      <c r="F19" s="5">
        <f>C19</f>
        <v>6.2799999999999995E-2</v>
      </c>
    </row>
    <row r="20" spans="1:6" s="116" customFormat="1" ht="13" x14ac:dyDescent="0.3">
      <c r="A20" s="138"/>
      <c r="B20" s="139"/>
      <c r="C20" s="3"/>
      <c r="D20" s="138"/>
      <c r="E20" s="139"/>
      <c r="F20" s="3"/>
    </row>
    <row r="21" spans="1:6" s="116" customFormat="1" ht="13" x14ac:dyDescent="0.3">
      <c r="A21" s="135" t="s">
        <v>20</v>
      </c>
      <c r="B21" s="136"/>
      <c r="C21" s="4"/>
      <c r="D21" s="135" t="s">
        <v>20</v>
      </c>
      <c r="E21" s="136"/>
      <c r="F21" s="4"/>
    </row>
    <row r="22" spans="1:6" s="116" customFormat="1" ht="13" x14ac:dyDescent="0.3">
      <c r="A22" s="138" t="s">
        <v>6</v>
      </c>
      <c r="B22" s="139" t="s">
        <v>7</v>
      </c>
      <c r="C22" s="1">
        <v>0.06</v>
      </c>
      <c r="D22" s="138" t="s">
        <v>6</v>
      </c>
      <c r="E22" s="139" t="s">
        <v>7</v>
      </c>
      <c r="F22" s="1">
        <f>C22</f>
        <v>0.06</v>
      </c>
    </row>
    <row r="23" spans="1:6" s="116" customFormat="1" ht="13" x14ac:dyDescent="0.3">
      <c r="A23" s="138"/>
      <c r="B23" s="139"/>
      <c r="C23" s="3"/>
      <c r="D23" s="138"/>
      <c r="E23" s="139"/>
      <c r="F23" s="3"/>
    </row>
    <row r="24" spans="1:6" s="116" customFormat="1" ht="13" x14ac:dyDescent="0.3">
      <c r="A24" s="135" t="s">
        <v>21</v>
      </c>
      <c r="B24" s="136"/>
      <c r="C24" s="4"/>
      <c r="D24" s="135" t="s">
        <v>21</v>
      </c>
      <c r="E24" s="136"/>
      <c r="F24" s="4"/>
    </row>
    <row r="25" spans="1:6" s="116" customFormat="1" ht="13" x14ac:dyDescent="0.3">
      <c r="A25" s="138" t="s">
        <v>22</v>
      </c>
      <c r="B25" s="139" t="s">
        <v>5</v>
      </c>
      <c r="C25" s="1">
        <v>31</v>
      </c>
      <c r="D25" s="138" t="s">
        <v>22</v>
      </c>
      <c r="E25" s="139" t="s">
        <v>5</v>
      </c>
      <c r="F25" s="1">
        <f>C25</f>
        <v>31</v>
      </c>
    </row>
    <row r="26" spans="1:6" s="116" customFormat="1" ht="13" x14ac:dyDescent="0.3">
      <c r="A26" s="138"/>
      <c r="B26" s="139"/>
      <c r="C26" s="1"/>
      <c r="D26" s="138"/>
      <c r="E26" s="139"/>
      <c r="F26" s="1"/>
    </row>
    <row r="27" spans="1:6" s="116" customFormat="1" ht="13" x14ac:dyDescent="0.3">
      <c r="A27" s="135" t="s">
        <v>23</v>
      </c>
      <c r="B27" s="136"/>
      <c r="C27" s="4"/>
      <c r="D27" s="135" t="s">
        <v>23</v>
      </c>
      <c r="E27" s="136"/>
      <c r="F27" s="4"/>
    </row>
    <row r="28" spans="1:6" s="116" customFormat="1" ht="13" x14ac:dyDescent="0.3">
      <c r="A28" s="147" t="s">
        <v>24</v>
      </c>
      <c r="B28" s="148" t="s">
        <v>25</v>
      </c>
      <c r="C28" s="7">
        <v>400</v>
      </c>
      <c r="D28" s="147" t="s">
        <v>24</v>
      </c>
      <c r="E28" s="148" t="s">
        <v>25</v>
      </c>
      <c r="F28" s="7">
        <f>C28</f>
        <v>400</v>
      </c>
    </row>
    <row r="30" spans="1:6" ht="15.5" x14ac:dyDescent="0.35">
      <c r="A30" s="181" t="s">
        <v>199</v>
      </c>
      <c r="B30" s="6"/>
      <c r="C30" s="6"/>
      <c r="D30" s="180"/>
      <c r="E30" s="180"/>
      <c r="F30" s="180"/>
    </row>
    <row r="31" spans="1:6" ht="15.5" x14ac:dyDescent="0.35">
      <c r="A31" s="181" t="s">
        <v>200</v>
      </c>
      <c r="B31" s="6"/>
      <c r="C31" s="6"/>
    </row>
  </sheetData>
  <mergeCells count="7">
    <mergeCell ref="A1:F1"/>
    <mergeCell ref="A2:A3"/>
    <mergeCell ref="B2:B3"/>
    <mergeCell ref="C2:C3"/>
    <mergeCell ref="D2:D3"/>
    <mergeCell ref="E2:E3"/>
    <mergeCell ref="F2:F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3E50C-3B4D-46B8-924C-366DD7F4BA16}">
  <sheetPr>
    <pageSetUpPr fitToPage="1"/>
  </sheetPr>
  <dimension ref="A1:M86"/>
  <sheetViews>
    <sheetView showGridLines="0" zoomScaleNormal="100" zoomScaleSheetLayoutView="100" workbookViewId="0">
      <pane xSplit="1" ySplit="5" topLeftCell="B6" activePane="bottomRight" state="frozen"/>
      <selection activeCell="A26" sqref="A26:D26"/>
      <selection pane="topRight" activeCell="A26" sqref="A26:D26"/>
      <selection pane="bottomLeft" activeCell="A26" sqref="A26:D26"/>
      <selection pane="bottomRight" activeCell="E89" sqref="E89"/>
    </sheetView>
  </sheetViews>
  <sheetFormatPr defaultColWidth="8.7265625" defaultRowHeight="13" x14ac:dyDescent="0.35"/>
  <cols>
    <col min="1" max="1" width="30.90625" style="9" customWidth="1"/>
    <col min="2" max="5" width="12.453125" style="9" customWidth="1"/>
    <col min="6" max="6" width="3" style="9" customWidth="1"/>
    <col min="7" max="7" width="31.453125" style="9" customWidth="1"/>
    <col min="8" max="11" width="12.453125" style="9" customWidth="1"/>
    <col min="12" max="16384" width="8.7265625" style="9"/>
  </cols>
  <sheetData>
    <row r="1" spans="1:13" x14ac:dyDescent="0.3">
      <c r="A1" s="191" t="s">
        <v>183</v>
      </c>
      <c r="B1" s="191"/>
      <c r="C1" s="191"/>
      <c r="D1" s="191"/>
      <c r="E1" s="191"/>
      <c r="F1" s="191"/>
      <c r="G1" s="191"/>
      <c r="H1" s="191"/>
      <c r="I1" s="191"/>
      <c r="J1" s="191"/>
      <c r="K1" s="191"/>
    </row>
    <row r="2" spans="1:13" x14ac:dyDescent="0.3">
      <c r="A2" s="8" t="s">
        <v>176</v>
      </c>
      <c r="B2" s="8"/>
      <c r="C2" s="8"/>
      <c r="D2" s="8"/>
      <c r="E2" s="8"/>
      <c r="G2" s="8" t="s">
        <v>184</v>
      </c>
      <c r="H2" s="8"/>
      <c r="I2" s="8"/>
      <c r="J2" s="8"/>
      <c r="K2" s="8"/>
    </row>
    <row r="4" spans="1:13" ht="13.75" customHeight="1" x14ac:dyDescent="0.35">
      <c r="A4" s="186" t="s">
        <v>32</v>
      </c>
      <c r="B4" s="188" t="s">
        <v>44</v>
      </c>
      <c r="C4" s="189"/>
      <c r="D4" s="189"/>
      <c r="E4" s="190"/>
      <c r="G4" s="186" t="s">
        <v>32</v>
      </c>
      <c r="H4" s="188" t="s">
        <v>44</v>
      </c>
      <c r="I4" s="189"/>
      <c r="J4" s="189"/>
      <c r="K4" s="190"/>
      <c r="L4" s="18"/>
      <c r="M4" s="18"/>
    </row>
    <row r="5" spans="1:13" x14ac:dyDescent="0.35">
      <c r="A5" s="187"/>
      <c r="B5" s="10" t="s">
        <v>46</v>
      </c>
      <c r="C5" s="11" t="s">
        <v>47</v>
      </c>
      <c r="D5" s="11" t="s">
        <v>48</v>
      </c>
      <c r="E5" s="12" t="s">
        <v>62</v>
      </c>
      <c r="G5" s="187"/>
      <c r="H5" s="10" t="s">
        <v>46</v>
      </c>
      <c r="I5" s="11" t="s">
        <v>47</v>
      </c>
      <c r="J5" s="11" t="s">
        <v>48</v>
      </c>
      <c r="K5" s="12" t="s">
        <v>62</v>
      </c>
    </row>
    <row r="6" spans="1:13" s="13" customFormat="1" x14ac:dyDescent="0.35">
      <c r="A6" s="13" t="s">
        <v>49</v>
      </c>
      <c r="G6" s="13" t="s">
        <v>49</v>
      </c>
    </row>
    <row r="7" spans="1:13" x14ac:dyDescent="0.35">
      <c r="A7" s="14" t="s">
        <v>50</v>
      </c>
      <c r="B7" s="162">
        <v>42</v>
      </c>
      <c r="C7" s="163">
        <v>8</v>
      </c>
      <c r="D7" s="163">
        <v>12</v>
      </c>
      <c r="E7" s="164">
        <v>11</v>
      </c>
      <c r="G7" s="14" t="s">
        <v>50</v>
      </c>
      <c r="H7" s="162">
        <v>42</v>
      </c>
      <c r="I7" s="163">
        <v>8</v>
      </c>
      <c r="J7" s="163">
        <v>12</v>
      </c>
      <c r="K7" s="164">
        <v>11</v>
      </c>
    </row>
    <row r="8" spans="1:13" x14ac:dyDescent="0.35">
      <c r="A8" s="15" t="s">
        <v>51</v>
      </c>
      <c r="B8" s="165">
        <v>42.609904431547626</v>
      </c>
      <c r="C8" s="166">
        <v>368.29562387395833</v>
      </c>
      <c r="D8" s="166">
        <v>310.47456834583335</v>
      </c>
      <c r="E8" s="167">
        <v>2254.2395254166663</v>
      </c>
      <c r="G8" s="15" t="s">
        <v>51</v>
      </c>
      <c r="H8" s="165">
        <v>42.609904431547626</v>
      </c>
      <c r="I8" s="166">
        <v>368.29562387395833</v>
      </c>
      <c r="J8" s="166">
        <v>310.47456834583335</v>
      </c>
      <c r="K8" s="167">
        <v>2254.2395254166663</v>
      </c>
    </row>
    <row r="9" spans="1:13" x14ac:dyDescent="0.35">
      <c r="A9" s="15" t="s">
        <v>52</v>
      </c>
      <c r="B9" s="165">
        <v>1.7364643515873013</v>
      </c>
      <c r="C9" s="166">
        <v>12.476392666666666</v>
      </c>
      <c r="D9" s="166">
        <v>25.306391944444442</v>
      </c>
      <c r="E9" s="167">
        <v>103.47482827272728</v>
      </c>
      <c r="G9" s="15" t="s">
        <v>52</v>
      </c>
      <c r="H9" s="165">
        <v>1.7364643515873013</v>
      </c>
      <c r="I9" s="166">
        <v>12.476392666666666</v>
      </c>
      <c r="J9" s="166">
        <v>25.306391944444442</v>
      </c>
      <c r="K9" s="167">
        <v>103.47482827272728</v>
      </c>
    </row>
    <row r="10" spans="1:13" x14ac:dyDescent="0.35">
      <c r="A10" s="19" t="s">
        <v>53</v>
      </c>
      <c r="B10" s="168">
        <v>3.6548572886309229E-2</v>
      </c>
      <c r="C10" s="169">
        <v>3.6797352813461942E-2</v>
      </c>
      <c r="D10" s="169">
        <v>1.841651726608599E-2</v>
      </c>
      <c r="E10" s="170">
        <v>3.4685302047985894E-2</v>
      </c>
      <c r="F10" s="18"/>
      <c r="G10" s="19" t="s">
        <v>53</v>
      </c>
      <c r="H10" s="168">
        <v>3.6548572886309229E-2</v>
      </c>
      <c r="I10" s="169">
        <v>3.6797352813461942E-2</v>
      </c>
      <c r="J10" s="169">
        <v>1.841651726608599E-2</v>
      </c>
      <c r="K10" s="170">
        <v>3.4685302047985894E-2</v>
      </c>
      <c r="L10" s="18"/>
    </row>
    <row r="11" spans="1:13" x14ac:dyDescent="0.35">
      <c r="A11" s="15" t="s">
        <v>168</v>
      </c>
      <c r="B11" s="165">
        <v>10753.019206817617</v>
      </c>
      <c r="C11" s="166">
        <v>81892.572596778671</v>
      </c>
      <c r="D11" s="166">
        <v>105581.56588746211</v>
      </c>
      <c r="E11" s="167">
        <v>403467.07728748029</v>
      </c>
      <c r="G11" s="15" t="s">
        <v>168</v>
      </c>
      <c r="H11" s="165">
        <v>13355.631190944601</v>
      </c>
      <c r="I11" s="166">
        <v>106052.09509677868</v>
      </c>
      <c r="J11" s="166">
        <v>124120.19991523989</v>
      </c>
      <c r="K11" s="167">
        <v>545024.68122687424</v>
      </c>
    </row>
    <row r="12" spans="1:13" x14ac:dyDescent="0.35">
      <c r="A12" s="15" t="s">
        <v>171</v>
      </c>
      <c r="B12" s="165">
        <v>9627.7468718845539</v>
      </c>
      <c r="C12" s="166">
        <v>73609.278613142</v>
      </c>
      <c r="D12" s="166">
        <v>89468.227233639467</v>
      </c>
      <c r="E12" s="167">
        <v>333300.1276315375</v>
      </c>
      <c r="G12" s="15" t="s">
        <v>63</v>
      </c>
      <c r="H12" s="165">
        <v>12230.358856011537</v>
      </c>
      <c r="I12" s="166">
        <v>97768.801113141992</v>
      </c>
      <c r="J12" s="166">
        <v>108006.86126141723</v>
      </c>
      <c r="K12" s="167">
        <v>474857.7315709315</v>
      </c>
    </row>
    <row r="13" spans="1:13" x14ac:dyDescent="0.35">
      <c r="A13" s="15" t="s">
        <v>172</v>
      </c>
      <c r="B13" s="165">
        <f>B12-B11</f>
        <v>-1125.2723349330627</v>
      </c>
      <c r="C13" s="166">
        <f t="shared" ref="C13:E13" si="0">C12-C11</f>
        <v>-8283.2939836366713</v>
      </c>
      <c r="D13" s="166">
        <f t="shared" si="0"/>
        <v>-16113.338653822648</v>
      </c>
      <c r="E13" s="167">
        <f t="shared" si="0"/>
        <v>-70166.949655942793</v>
      </c>
      <c r="F13" s="17"/>
      <c r="G13" s="15" t="s">
        <v>169</v>
      </c>
      <c r="H13" s="165">
        <f>H12-H11</f>
        <v>-1125.2723349330645</v>
      </c>
      <c r="I13" s="166">
        <f t="shared" ref="I13:K13" si="1">I12-I11</f>
        <v>-8283.2939836366859</v>
      </c>
      <c r="J13" s="166">
        <f t="shared" si="1"/>
        <v>-16113.338653822662</v>
      </c>
      <c r="K13" s="167">
        <f t="shared" si="1"/>
        <v>-70166.949655942735</v>
      </c>
    </row>
    <row r="14" spans="1:13" x14ac:dyDescent="0.35">
      <c r="A14" s="16" t="s">
        <v>173</v>
      </c>
      <c r="B14" s="171">
        <f>B13/B11</f>
        <v>-0.10464710545849475</v>
      </c>
      <c r="C14" s="172">
        <f t="shared" ref="C14:D14" si="2">C13/C11</f>
        <v>-0.10114829368496971</v>
      </c>
      <c r="D14" s="172">
        <f t="shared" si="2"/>
        <v>-0.15261507554261533</v>
      </c>
      <c r="E14" s="173">
        <f>E13/E11</f>
        <v>-0.17390997582176229</v>
      </c>
      <c r="G14" s="16" t="s">
        <v>170</v>
      </c>
      <c r="H14" s="171">
        <f>H13/H11</f>
        <v>-8.425452296826097E-2</v>
      </c>
      <c r="I14" s="172">
        <f t="shared" ref="I14:K14" si="3">I13/I11</f>
        <v>-7.8105896692353891E-2</v>
      </c>
      <c r="J14" s="172">
        <f t="shared" si="3"/>
        <v>-0.12982043748581018</v>
      </c>
      <c r="K14" s="173">
        <f t="shared" si="3"/>
        <v>-0.12874086637323265</v>
      </c>
    </row>
    <row r="15" spans="1:13" s="13" customFormat="1" x14ac:dyDescent="0.35">
      <c r="A15" s="13" t="s">
        <v>54</v>
      </c>
      <c r="B15" s="174"/>
      <c r="C15" s="174"/>
      <c r="D15" s="174"/>
      <c r="E15" s="174"/>
      <c r="G15" s="13" t="s">
        <v>54</v>
      </c>
      <c r="H15" s="174"/>
      <c r="I15" s="174"/>
      <c r="J15" s="174"/>
      <c r="K15" s="174"/>
    </row>
    <row r="16" spans="1:13" x14ac:dyDescent="0.35">
      <c r="A16" s="14" t="str">
        <f>A7</f>
        <v>Number of Accounts</v>
      </c>
      <c r="B16" s="162">
        <v>20</v>
      </c>
      <c r="C16" s="163">
        <v>7</v>
      </c>
      <c r="D16" s="163">
        <v>4</v>
      </c>
      <c r="E16" s="164">
        <v>1</v>
      </c>
      <c r="G16" s="14" t="str">
        <f>G7</f>
        <v>Number of Accounts</v>
      </c>
      <c r="H16" s="162">
        <v>20</v>
      </c>
      <c r="I16" s="163">
        <v>7</v>
      </c>
      <c r="J16" s="163">
        <v>4</v>
      </c>
      <c r="K16" s="164">
        <v>1</v>
      </c>
    </row>
    <row r="17" spans="1:11" x14ac:dyDescent="0.35">
      <c r="A17" s="15" t="str">
        <f>A8</f>
        <v>Monthly Usage (MWh)</v>
      </c>
      <c r="B17" s="165">
        <v>203.59267431666663</v>
      </c>
      <c r="C17" s="166">
        <v>1680.4654717119047</v>
      </c>
      <c r="D17" s="166">
        <v>3079.5957637916667</v>
      </c>
      <c r="E17" s="167">
        <v>8487.9681873333338</v>
      </c>
      <c r="G17" s="15" t="str">
        <f>G8</f>
        <v>Monthly Usage (MWh)</v>
      </c>
      <c r="H17" s="165">
        <v>203.59267431666663</v>
      </c>
      <c r="I17" s="166">
        <v>1680.4654717119047</v>
      </c>
      <c r="J17" s="166">
        <v>3079.5957637916667</v>
      </c>
      <c r="K17" s="167">
        <v>8487.9681873333338</v>
      </c>
    </row>
    <row r="18" spans="1:11" x14ac:dyDescent="0.35">
      <c r="A18" s="15" t="str">
        <f>A9</f>
        <v>Average Billing Capacity (MW)</v>
      </c>
      <c r="B18" s="165">
        <v>1.8528229683333328</v>
      </c>
      <c r="C18" s="166">
        <v>12.862539761904761</v>
      </c>
      <c r="D18" s="166">
        <v>20.953394166666669</v>
      </c>
      <c r="E18" s="167">
        <v>91.185757633333324</v>
      </c>
      <c r="G18" s="15" t="str">
        <f>G9</f>
        <v>Average Billing Capacity (MW)</v>
      </c>
      <c r="H18" s="165">
        <v>1.8528229683333328</v>
      </c>
      <c r="I18" s="166">
        <v>12.862539761904761</v>
      </c>
      <c r="J18" s="166">
        <v>20.953394166666669</v>
      </c>
      <c r="K18" s="167">
        <v>91.185757633333324</v>
      </c>
    </row>
    <row r="19" spans="1:11" x14ac:dyDescent="0.35">
      <c r="A19" s="15" t="str">
        <f>A10</f>
        <v>Load Factor (%)</v>
      </c>
      <c r="B19" s="168">
        <v>0.16775673709774935</v>
      </c>
      <c r="C19" s="169">
        <v>0.17886107284582667</v>
      </c>
      <c r="D19" s="169">
        <v>0.2041948660696507</v>
      </c>
      <c r="E19" s="170">
        <v>0.11818110175805745</v>
      </c>
      <c r="G19" s="15" t="str">
        <f>G10</f>
        <v>Load Factor (%)</v>
      </c>
      <c r="H19" s="168">
        <v>0.16775673709774935</v>
      </c>
      <c r="I19" s="169">
        <v>0.17886107284582667</v>
      </c>
      <c r="J19" s="169">
        <v>0.2041948660696507</v>
      </c>
      <c r="K19" s="170">
        <v>0.11818110175805745</v>
      </c>
    </row>
    <row r="20" spans="1:11" x14ac:dyDescent="0.35">
      <c r="A20" s="15" t="str">
        <f>A11</f>
        <v>2019 Test Year Monthly Bill ($)</v>
      </c>
      <c r="B20" s="165">
        <v>22402.486914360339</v>
      </c>
      <c r="C20" s="166">
        <v>115424.89742935837</v>
      </c>
      <c r="D20" s="166">
        <v>200481.70936460333</v>
      </c>
      <c r="E20" s="167">
        <v>420455.44877625332</v>
      </c>
      <c r="G20" s="15" t="str">
        <f>G11</f>
        <v>2019 Test Year Monthly Bill ($)</v>
      </c>
      <c r="H20" s="165">
        <v>34869.355456027006</v>
      </c>
      <c r="I20" s="166">
        <v>213553.05992935837</v>
      </c>
      <c r="J20" s="166">
        <v>375797.45436460333</v>
      </c>
      <c r="K20" s="167">
        <v>897382.60210958659</v>
      </c>
    </row>
    <row r="21" spans="1:11" x14ac:dyDescent="0.35">
      <c r="A21" s="15" t="str">
        <f t="shared" ref="A21:A23" si="4">A12</f>
        <v>2019 Preferred Monthly Bill ($)</v>
      </c>
      <c r="B21" s="165">
        <v>21417.505584871833</v>
      </c>
      <c r="C21" s="166">
        <v>111094.15472859835</v>
      </c>
      <c r="D21" s="166">
        <v>193197.45478809124</v>
      </c>
      <c r="E21" s="167">
        <v>395301.47002655995</v>
      </c>
      <c r="G21" s="15" t="str">
        <f t="shared" ref="G21:G23" si="5">G12</f>
        <v>2019 Proposed Monthly Bill ($)</v>
      </c>
      <c r="H21" s="165">
        <v>33884.374126538496</v>
      </c>
      <c r="I21" s="166">
        <v>209222.31722859832</v>
      </c>
      <c r="J21" s="166">
        <v>368513.19978809124</v>
      </c>
      <c r="K21" s="167">
        <v>872228.62335989322</v>
      </c>
    </row>
    <row r="22" spans="1:11" x14ac:dyDescent="0.35">
      <c r="A22" s="15" t="str">
        <f t="shared" si="4"/>
        <v>2019 Test Year - 2019 Preferred Increase ($)</v>
      </c>
      <c r="B22" s="165">
        <f>B21-B20</f>
        <v>-984.98132948850616</v>
      </c>
      <c r="C22" s="166">
        <f t="shared" ref="C22" si="6">C21-C20</f>
        <v>-4330.7427007600199</v>
      </c>
      <c r="D22" s="166">
        <f t="shared" ref="D22" si="7">D21-D20</f>
        <v>-7284.2545765120885</v>
      </c>
      <c r="E22" s="167">
        <f t="shared" ref="E22" si="8">E21-E20</f>
        <v>-25153.978749693371</v>
      </c>
      <c r="G22" s="15" t="str">
        <f t="shared" si="5"/>
        <v>2019 Test Year - 2019 Proposed Increase ($)</v>
      </c>
      <c r="H22" s="165">
        <f>H21-H20</f>
        <v>-984.9813294885098</v>
      </c>
      <c r="I22" s="166">
        <f t="shared" ref="I22:K22" si="9">I21-I20</f>
        <v>-4330.742700760049</v>
      </c>
      <c r="J22" s="166">
        <f t="shared" si="9"/>
        <v>-7284.2545765120885</v>
      </c>
      <c r="K22" s="167">
        <f t="shared" si="9"/>
        <v>-25153.978749693371</v>
      </c>
    </row>
    <row r="23" spans="1:11" x14ac:dyDescent="0.35">
      <c r="A23" s="15" t="str">
        <f t="shared" si="4"/>
        <v>2019 Test Year - 2019 Preferred Increase (%)</v>
      </c>
      <c r="B23" s="171">
        <f>B22/B20</f>
        <v>-4.3967499378701473E-2</v>
      </c>
      <c r="C23" s="172">
        <f t="shared" ref="C23" si="10">C22/C20</f>
        <v>-3.7520004758163153E-2</v>
      </c>
      <c r="D23" s="172">
        <f t="shared" ref="D23" si="11">D22/D20</f>
        <v>-3.6333761317171726E-2</v>
      </c>
      <c r="E23" s="173">
        <f t="shared" ref="E23" si="12">E22/E20</f>
        <v>-5.9825550656804879E-2</v>
      </c>
      <c r="G23" s="15" t="str">
        <f t="shared" si="5"/>
        <v>2019 Test Year - 2019 Proposed Increase (%)</v>
      </c>
      <c r="H23" s="171">
        <f>H22/H20</f>
        <v>-2.824776416445806E-2</v>
      </c>
      <c r="I23" s="172">
        <f t="shared" ref="I23:K23" si="13">I22/I20</f>
        <v>-2.0279469196988437E-2</v>
      </c>
      <c r="J23" s="172">
        <f t="shared" si="13"/>
        <v>-1.9383459073261351E-2</v>
      </c>
      <c r="K23" s="173">
        <f t="shared" si="13"/>
        <v>-2.8030383796789519E-2</v>
      </c>
    </row>
    <row r="24" spans="1:11" s="13" customFormat="1" x14ac:dyDescent="0.35">
      <c r="A24" s="13" t="s">
        <v>55</v>
      </c>
      <c r="B24" s="174"/>
      <c r="C24" s="174"/>
      <c r="D24" s="174"/>
      <c r="E24" s="174"/>
      <c r="G24" s="13" t="s">
        <v>55</v>
      </c>
      <c r="H24" s="174"/>
      <c r="I24" s="174"/>
      <c r="J24" s="174"/>
      <c r="K24" s="174"/>
    </row>
    <row r="25" spans="1:11" x14ac:dyDescent="0.35">
      <c r="A25" s="14" t="str">
        <f>A16</f>
        <v>Number of Accounts</v>
      </c>
      <c r="B25" s="162">
        <v>21</v>
      </c>
      <c r="C25" s="163">
        <v>19</v>
      </c>
      <c r="D25" s="163">
        <v>15</v>
      </c>
      <c r="E25" s="164">
        <v>2</v>
      </c>
      <c r="G25" s="14" t="str">
        <f>G16</f>
        <v>Number of Accounts</v>
      </c>
      <c r="H25" s="162">
        <v>21</v>
      </c>
      <c r="I25" s="163">
        <v>19</v>
      </c>
      <c r="J25" s="163">
        <v>15</v>
      </c>
      <c r="K25" s="164">
        <v>2</v>
      </c>
    </row>
    <row r="26" spans="1:11" x14ac:dyDescent="0.35">
      <c r="A26" s="15" t="str">
        <f>A17</f>
        <v>Monthly Usage (MWh)</v>
      </c>
      <c r="B26" s="165">
        <v>547.98760750952374</v>
      </c>
      <c r="C26" s="166">
        <v>2789.6317881289474</v>
      </c>
      <c r="D26" s="166">
        <v>5829.9775329777785</v>
      </c>
      <c r="E26" s="167">
        <v>24509.644021083335</v>
      </c>
      <c r="G26" s="15" t="str">
        <f>G17</f>
        <v>Monthly Usage (MWh)</v>
      </c>
      <c r="H26" s="165">
        <v>547.98760750952374</v>
      </c>
      <c r="I26" s="166">
        <v>2789.6317881289474</v>
      </c>
      <c r="J26" s="166">
        <v>5829.9775329777785</v>
      </c>
      <c r="K26" s="167">
        <v>24509.644021083335</v>
      </c>
    </row>
    <row r="27" spans="1:11" x14ac:dyDescent="0.35">
      <c r="A27" s="15" t="str">
        <f>A18</f>
        <v>Average Billing Capacity (MW)</v>
      </c>
      <c r="B27" s="165">
        <v>2.6234434936507944</v>
      </c>
      <c r="C27" s="166">
        <v>12.53362239263158</v>
      </c>
      <c r="D27" s="166">
        <v>23.689192242222216</v>
      </c>
      <c r="E27" s="167">
        <v>114.19202666666666</v>
      </c>
      <c r="G27" s="15" t="str">
        <f>G18</f>
        <v>Average Billing Capacity (MW)</v>
      </c>
      <c r="H27" s="165">
        <v>2.6234434936507944</v>
      </c>
      <c r="I27" s="166">
        <v>12.53362239263158</v>
      </c>
      <c r="J27" s="166">
        <v>23.689192242222216</v>
      </c>
      <c r="K27" s="167">
        <v>114.19202666666666</v>
      </c>
    </row>
    <row r="28" spans="1:11" x14ac:dyDescent="0.35">
      <c r="A28" s="15" t="str">
        <f>A19</f>
        <v>Load Factor (%)</v>
      </c>
      <c r="B28" s="168">
        <v>0.33276358433688741</v>
      </c>
      <c r="C28" s="169">
        <v>0.34295602750448911</v>
      </c>
      <c r="D28" s="169">
        <v>0.34492651206506769</v>
      </c>
      <c r="E28" s="170">
        <v>0.31703407165798803</v>
      </c>
      <c r="G28" s="15" t="str">
        <f>G19</f>
        <v>Load Factor (%)</v>
      </c>
      <c r="H28" s="168">
        <v>0.33276358433688741</v>
      </c>
      <c r="I28" s="169">
        <v>0.34295602750448911</v>
      </c>
      <c r="J28" s="169">
        <v>0.34492651206506769</v>
      </c>
      <c r="K28" s="170">
        <v>0.31703407165798803</v>
      </c>
    </row>
    <row r="29" spans="1:11" x14ac:dyDescent="0.35">
      <c r="A29" s="15" t="str">
        <f>A20</f>
        <v>2019 Test Year Monthly Bill ($)</v>
      </c>
      <c r="B29" s="165">
        <v>38600.955857488072</v>
      </c>
      <c r="C29" s="166">
        <v>146468.68148501604</v>
      </c>
      <c r="D29" s="166">
        <v>287671.03350048041</v>
      </c>
      <c r="E29" s="167">
        <v>879113.7426638531</v>
      </c>
      <c r="G29" s="15" t="str">
        <f>G20</f>
        <v>2019 Test Year Monthly Bill ($)</v>
      </c>
      <c r="H29" s="165">
        <v>70283.187762249989</v>
      </c>
      <c r="I29" s="166">
        <v>307279.47916922654</v>
      </c>
      <c r="J29" s="166">
        <v>620008.87350048043</v>
      </c>
      <c r="K29" s="167">
        <v>2172311.6947471867</v>
      </c>
    </row>
    <row r="30" spans="1:11" x14ac:dyDescent="0.35">
      <c r="A30" s="15" t="str">
        <f t="shared" ref="A30:A32" si="14">A21</f>
        <v>2019 Preferred Monthly Bill ($)</v>
      </c>
      <c r="B30" s="165">
        <v>37924.331691889187</v>
      </c>
      <c r="C30" s="166">
        <v>142120.08538862961</v>
      </c>
      <c r="D30" s="166">
        <v>278916.32669781247</v>
      </c>
      <c r="E30" s="167">
        <v>870466.96468116401</v>
      </c>
      <c r="G30" s="15" t="str">
        <f t="shared" ref="G30:G32" si="15">G21</f>
        <v>2019 Proposed Monthly Bill ($)</v>
      </c>
      <c r="H30" s="165">
        <v>69606.563596651104</v>
      </c>
      <c r="I30" s="166">
        <v>302930.88307284017</v>
      </c>
      <c r="J30" s="166">
        <v>611254.16669781262</v>
      </c>
      <c r="K30" s="167">
        <v>2163664.9167644973</v>
      </c>
    </row>
    <row r="31" spans="1:11" x14ac:dyDescent="0.35">
      <c r="A31" s="15" t="str">
        <f t="shared" si="14"/>
        <v>2019 Test Year - 2019 Preferred Increase ($)</v>
      </c>
      <c r="B31" s="165">
        <f>B30-B29</f>
        <v>-676.62416559888516</v>
      </c>
      <c r="C31" s="166">
        <f t="shared" ref="C31" si="16">C30-C29</f>
        <v>-4348.5960963864345</v>
      </c>
      <c r="D31" s="166">
        <f t="shared" ref="D31" si="17">D30-D29</f>
        <v>-8754.7068026679335</v>
      </c>
      <c r="E31" s="167">
        <f t="shared" ref="E31" si="18">E30-E29</f>
        <v>-8646.777982689091</v>
      </c>
      <c r="G31" s="15" t="str">
        <f t="shared" si="15"/>
        <v>2019 Test Year - 2019 Proposed Increase ($)</v>
      </c>
      <c r="H31" s="165">
        <f>H30-H29</f>
        <v>-676.62416559888516</v>
      </c>
      <c r="I31" s="166">
        <f t="shared" ref="I31:K31" si="19">I30-I29</f>
        <v>-4348.5960963863763</v>
      </c>
      <c r="J31" s="166">
        <f t="shared" si="19"/>
        <v>-8754.7068026678171</v>
      </c>
      <c r="K31" s="167">
        <f t="shared" si="19"/>
        <v>-8646.7779826894403</v>
      </c>
    </row>
    <row r="32" spans="1:11" x14ac:dyDescent="0.35">
      <c r="A32" s="15" t="str">
        <f t="shared" si="14"/>
        <v>2019 Test Year - 2019 Preferred Increase (%)</v>
      </c>
      <c r="B32" s="171">
        <f>B31/B29</f>
        <v>-1.7528689395592493E-2</v>
      </c>
      <c r="C32" s="172">
        <f t="shared" ref="C32" si="20">C31/C29</f>
        <v>-2.9689596795007007E-2</v>
      </c>
      <c r="D32" s="172">
        <f t="shared" ref="D32" si="21">D31/D29</f>
        <v>-3.0433049501500515E-2</v>
      </c>
      <c r="E32" s="173">
        <f t="shared" ref="E32" si="22">E31/E29</f>
        <v>-9.8357897994951048E-3</v>
      </c>
      <c r="G32" s="15" t="str">
        <f t="shared" si="15"/>
        <v>2019 Test Year - 2019 Proposed Increase (%)</v>
      </c>
      <c r="H32" s="171">
        <f>H31/H29</f>
        <v>-9.6271126444596004E-3</v>
      </c>
      <c r="I32" s="172">
        <f t="shared" ref="I32:K32" si="23">I31/I29</f>
        <v>-1.4151924847514777E-2</v>
      </c>
      <c r="J32" s="172">
        <f t="shared" si="23"/>
        <v>-1.412029275200532E-2</v>
      </c>
      <c r="K32" s="173">
        <f t="shared" si="23"/>
        <v>-3.9804499527383661E-3</v>
      </c>
    </row>
    <row r="33" spans="1:11" s="13" customFormat="1" x14ac:dyDescent="0.35">
      <c r="A33" s="13" t="s">
        <v>56</v>
      </c>
      <c r="B33" s="174"/>
      <c r="C33" s="174"/>
      <c r="D33" s="174"/>
      <c r="E33" s="174"/>
      <c r="G33" s="13" t="s">
        <v>56</v>
      </c>
      <c r="H33" s="174"/>
      <c r="I33" s="174"/>
      <c r="J33" s="174"/>
      <c r="K33" s="174"/>
    </row>
    <row r="34" spans="1:11" x14ac:dyDescent="0.35">
      <c r="A34" s="14" t="str">
        <f>A25</f>
        <v>Number of Accounts</v>
      </c>
      <c r="B34" s="162">
        <v>14</v>
      </c>
      <c r="C34" s="163">
        <v>20</v>
      </c>
      <c r="D34" s="163">
        <v>17</v>
      </c>
      <c r="E34" s="164">
        <v>5</v>
      </c>
      <c r="G34" s="14" t="str">
        <f>G25</f>
        <v>Number of Accounts</v>
      </c>
      <c r="H34" s="162">
        <v>14</v>
      </c>
      <c r="I34" s="163">
        <v>20</v>
      </c>
      <c r="J34" s="163">
        <v>17</v>
      </c>
      <c r="K34" s="164">
        <v>5</v>
      </c>
    </row>
    <row r="35" spans="1:11" x14ac:dyDescent="0.35">
      <c r="A35" s="15" t="str">
        <f>A26</f>
        <v>Monthly Usage (MWh)</v>
      </c>
      <c r="B35" s="165">
        <v>1316.7292855345238</v>
      </c>
      <c r="C35" s="166">
        <v>4061.5453253833339</v>
      </c>
      <c r="D35" s="166">
        <v>9940.8038930588245</v>
      </c>
      <c r="E35" s="167">
        <v>24803.532614116666</v>
      </c>
      <c r="G35" s="15" t="str">
        <f>G26</f>
        <v>Monthly Usage (MWh)</v>
      </c>
      <c r="H35" s="165">
        <v>1316.7292855345238</v>
      </c>
      <c r="I35" s="166">
        <v>4061.5453253833339</v>
      </c>
      <c r="J35" s="166">
        <v>9940.8038930588245</v>
      </c>
      <c r="K35" s="167">
        <v>24803.532614116666</v>
      </c>
    </row>
    <row r="36" spans="1:11" x14ac:dyDescent="0.35">
      <c r="A36" s="15" t="str">
        <f>A27</f>
        <v>Average Billing Capacity (MW)</v>
      </c>
      <c r="B36" s="165">
        <v>4.4891605238095247</v>
      </c>
      <c r="C36" s="166">
        <v>11.918416933333337</v>
      </c>
      <c r="D36" s="166">
        <v>28.629937460784312</v>
      </c>
      <c r="E36" s="167">
        <v>70.637331933333328</v>
      </c>
      <c r="G36" s="15" t="str">
        <f>G27</f>
        <v>Average Billing Capacity (MW)</v>
      </c>
      <c r="H36" s="165">
        <v>4.4891605238095247</v>
      </c>
      <c r="I36" s="166">
        <v>11.918416933333337</v>
      </c>
      <c r="J36" s="166">
        <v>28.629937460784312</v>
      </c>
      <c r="K36" s="167">
        <v>70.637331933333328</v>
      </c>
    </row>
    <row r="37" spans="1:11" x14ac:dyDescent="0.35">
      <c r="A37" s="15" t="str">
        <f>A28</f>
        <v>Load Factor (%)</v>
      </c>
      <c r="B37" s="168">
        <v>0.43903106088185279</v>
      </c>
      <c r="C37" s="169">
        <v>0.45190971565018367</v>
      </c>
      <c r="D37" s="169">
        <v>0.46470556536172025</v>
      </c>
      <c r="E37" s="170">
        <v>0.45337561701705498</v>
      </c>
      <c r="G37" s="15" t="str">
        <f>G28</f>
        <v>Load Factor (%)</v>
      </c>
      <c r="H37" s="168">
        <v>0.43903106088185279</v>
      </c>
      <c r="I37" s="169">
        <v>0.45190971565018367</v>
      </c>
      <c r="J37" s="169">
        <v>0.46470556536172025</v>
      </c>
      <c r="K37" s="170">
        <v>0.45337561701705498</v>
      </c>
    </row>
    <row r="38" spans="1:11" x14ac:dyDescent="0.35">
      <c r="A38" s="15" t="str">
        <f>A29</f>
        <v>2019 Test Year Monthly Bill ($)</v>
      </c>
      <c r="B38" s="165">
        <v>72945.981090904665</v>
      </c>
      <c r="C38" s="166">
        <v>170986.84011507398</v>
      </c>
      <c r="D38" s="166">
        <v>390759.81841226824</v>
      </c>
      <c r="E38" s="167">
        <v>782094.3321132093</v>
      </c>
      <c r="G38" s="15" t="str">
        <f>G29</f>
        <v>2019 Test Year Monthly Bill ($)</v>
      </c>
      <c r="H38" s="165">
        <v>148647.84031709516</v>
      </c>
      <c r="I38" s="166">
        <v>396605.41126090742</v>
      </c>
      <c r="J38" s="166">
        <v>950412.67444167985</v>
      </c>
      <c r="K38" s="167">
        <v>2074290.3219465427</v>
      </c>
    </row>
    <row r="39" spans="1:11" x14ac:dyDescent="0.35">
      <c r="A39" s="15" t="str">
        <f t="shared" ref="A39:A41" si="24">A30</f>
        <v>2019 Preferred Monthly Bill ($)</v>
      </c>
      <c r="B39" s="165">
        <v>72395.950976535736</v>
      </c>
      <c r="C39" s="166">
        <v>172051.66586009532</v>
      </c>
      <c r="D39" s="166">
        <v>390228.45338725572</v>
      </c>
      <c r="E39" s="167">
        <v>820155.84043759701</v>
      </c>
      <c r="G39" s="15" t="str">
        <f t="shared" ref="G39:G41" si="25">G30</f>
        <v>2019 Proposed Monthly Bill ($)</v>
      </c>
      <c r="H39" s="165">
        <v>148097.81020272619</v>
      </c>
      <c r="I39" s="166">
        <v>397670.23700592865</v>
      </c>
      <c r="J39" s="166">
        <v>949881.30941666756</v>
      </c>
      <c r="K39" s="167">
        <v>2112351.8302709302</v>
      </c>
    </row>
    <row r="40" spans="1:11" x14ac:dyDescent="0.35">
      <c r="A40" s="15" t="str">
        <f t="shared" si="24"/>
        <v>2019 Test Year - 2019 Preferred Increase ($)</v>
      </c>
      <c r="B40" s="165">
        <f>B39-B38</f>
        <v>-550.03011436892848</v>
      </c>
      <c r="C40" s="166">
        <f t="shared" ref="C40" si="26">C39-C38</f>
        <v>1064.8257450213423</v>
      </c>
      <c r="D40" s="166">
        <f t="shared" ref="D40" si="27">D39-D38</f>
        <v>-531.36502501252107</v>
      </c>
      <c r="E40" s="167">
        <f t="shared" ref="E40" si="28">E39-E38</f>
        <v>38061.508324387716</v>
      </c>
      <c r="G40" s="15" t="str">
        <f t="shared" si="25"/>
        <v>2019 Test Year - 2019 Proposed Increase ($)</v>
      </c>
      <c r="H40" s="165">
        <f>H39-H38</f>
        <v>-550.03011436897214</v>
      </c>
      <c r="I40" s="166">
        <f t="shared" ref="I40:K40" si="29">I39-I38</f>
        <v>1064.8257450212259</v>
      </c>
      <c r="J40" s="166">
        <f t="shared" si="29"/>
        <v>-531.36502501228824</v>
      </c>
      <c r="K40" s="167">
        <f t="shared" si="29"/>
        <v>38061.508324387483</v>
      </c>
    </row>
    <row r="41" spans="1:11" x14ac:dyDescent="0.35">
      <c r="A41" s="15" t="str">
        <f t="shared" si="24"/>
        <v>2019 Test Year - 2019 Preferred Increase (%)</v>
      </c>
      <c r="B41" s="171">
        <f>B40/B38</f>
        <v>-7.5402387649497185E-3</v>
      </c>
      <c r="C41" s="172">
        <f t="shared" ref="C41" si="30">C40/C38</f>
        <v>6.2275304011976335E-3</v>
      </c>
      <c r="D41" s="172">
        <f t="shared" ref="D41" si="31">D40/D38</f>
        <v>-1.3598251405980242E-3</v>
      </c>
      <c r="E41" s="173">
        <f t="shared" ref="E41" si="32">E40/E38</f>
        <v>4.8666134968074745E-2</v>
      </c>
      <c r="G41" s="15" t="str">
        <f t="shared" si="25"/>
        <v>2019 Test Year - 2019 Proposed Increase (%)</v>
      </c>
      <c r="H41" s="171">
        <f>H40/H38</f>
        <v>-3.7002227088913596E-3</v>
      </c>
      <c r="I41" s="172">
        <f t="shared" ref="I41:K41" si="33">I40/I38</f>
        <v>2.6848492602152842E-3</v>
      </c>
      <c r="J41" s="172">
        <f t="shared" si="33"/>
        <v>-5.5908874039841566E-4</v>
      </c>
      <c r="K41" s="173">
        <f t="shared" si="33"/>
        <v>1.834917124265905E-2</v>
      </c>
    </row>
    <row r="42" spans="1:11" s="13" customFormat="1" x14ac:dyDescent="0.35">
      <c r="A42" s="13" t="s">
        <v>57</v>
      </c>
      <c r="B42" s="174"/>
      <c r="C42" s="174"/>
      <c r="D42" s="174"/>
      <c r="E42" s="174"/>
      <c r="G42" s="13" t="s">
        <v>57</v>
      </c>
      <c r="H42" s="174"/>
      <c r="I42" s="174"/>
      <c r="J42" s="174"/>
      <c r="K42" s="174"/>
    </row>
    <row r="43" spans="1:11" x14ac:dyDescent="0.35">
      <c r="A43" s="14" t="str">
        <f>A34</f>
        <v>Number of Accounts</v>
      </c>
      <c r="B43" s="162">
        <v>21</v>
      </c>
      <c r="C43" s="163">
        <v>32</v>
      </c>
      <c r="D43" s="163">
        <v>39</v>
      </c>
      <c r="E43" s="164">
        <v>23</v>
      </c>
      <c r="G43" s="14" t="str">
        <f>G34</f>
        <v>Number of Accounts</v>
      </c>
      <c r="H43" s="162">
        <v>21</v>
      </c>
      <c r="I43" s="163">
        <v>32</v>
      </c>
      <c r="J43" s="163">
        <v>39</v>
      </c>
      <c r="K43" s="164">
        <v>23</v>
      </c>
    </row>
    <row r="44" spans="1:11" x14ac:dyDescent="0.35">
      <c r="A44" s="15" t="str">
        <f>A35</f>
        <v>Monthly Usage (MWh)</v>
      </c>
      <c r="B44" s="165">
        <v>1236.716344027381</v>
      </c>
      <c r="C44" s="166">
        <v>5044.684940632812</v>
      </c>
      <c r="D44" s="166">
        <v>11348.685182724355</v>
      </c>
      <c r="E44" s="167">
        <v>27210.696594456524</v>
      </c>
      <c r="G44" s="15" t="str">
        <f>G35</f>
        <v>Monthly Usage (MWh)</v>
      </c>
      <c r="H44" s="165">
        <v>1236.716344027381</v>
      </c>
      <c r="I44" s="166">
        <v>5044.684940632812</v>
      </c>
      <c r="J44" s="166">
        <v>11348.685182724355</v>
      </c>
      <c r="K44" s="167">
        <v>27210.696594456524</v>
      </c>
    </row>
    <row r="45" spans="1:11" x14ac:dyDescent="0.35">
      <c r="A45" s="15" t="str">
        <f>A36</f>
        <v>Average Billing Capacity (MW)</v>
      </c>
      <c r="B45" s="165">
        <v>3.4829294857142865</v>
      </c>
      <c r="C45" s="166">
        <v>12.526866244791666</v>
      </c>
      <c r="D45" s="166">
        <v>27.686336334757833</v>
      </c>
      <c r="E45" s="167">
        <v>62.041215821739137</v>
      </c>
      <c r="G45" s="15" t="str">
        <f>G36</f>
        <v>Average Billing Capacity (MW)</v>
      </c>
      <c r="H45" s="165">
        <v>3.4829294857142865</v>
      </c>
      <c r="I45" s="166">
        <v>12.526866244791666</v>
      </c>
      <c r="J45" s="166">
        <v>27.686336334757833</v>
      </c>
      <c r="K45" s="167">
        <v>62.041215821739137</v>
      </c>
    </row>
    <row r="46" spans="1:11" x14ac:dyDescent="0.35">
      <c r="A46" s="15" t="str">
        <f>A37</f>
        <v>Load Factor (%)</v>
      </c>
      <c r="B46" s="168">
        <v>0.56040823971870068</v>
      </c>
      <c r="C46" s="169">
        <v>0.55855258358981563</v>
      </c>
      <c r="D46" s="169">
        <v>0.55104919059559387</v>
      </c>
      <c r="E46" s="170">
        <v>0.56690561657364302</v>
      </c>
      <c r="G46" s="15" t="str">
        <f>G37</f>
        <v>Load Factor (%)</v>
      </c>
      <c r="H46" s="168">
        <v>0.56040823971870068</v>
      </c>
      <c r="I46" s="169">
        <v>0.55855258358981563</v>
      </c>
      <c r="J46" s="169">
        <v>0.55104919059559387</v>
      </c>
      <c r="K46" s="170">
        <v>0.56690561657364302</v>
      </c>
    </row>
    <row r="47" spans="1:11" x14ac:dyDescent="0.35">
      <c r="A47" s="15" t="str">
        <f>A38</f>
        <v>2019 Test Year Monthly Bill ($)</v>
      </c>
      <c r="B47" s="165">
        <v>62889.370853593769</v>
      </c>
      <c r="C47" s="166">
        <v>201695.87466532172</v>
      </c>
      <c r="D47" s="166">
        <v>436065.93408854958</v>
      </c>
      <c r="E47" s="167">
        <v>962472.83899842913</v>
      </c>
      <c r="G47" s="15" t="str">
        <f>G38</f>
        <v>2019 Test Year Monthly Bill ($)</v>
      </c>
      <c r="H47" s="165">
        <v>134107.35363137154</v>
      </c>
      <c r="I47" s="166">
        <v>488813.18453511334</v>
      </c>
      <c r="J47" s="166">
        <v>1091972.4566882646</v>
      </c>
      <c r="K47" s="167">
        <v>2550495.8755201683</v>
      </c>
    </row>
    <row r="48" spans="1:11" x14ac:dyDescent="0.35">
      <c r="A48" s="15" t="str">
        <f t="shared" ref="A48:A50" si="34">A39</f>
        <v>2019 Preferred Monthly Bill ($)</v>
      </c>
      <c r="B48" s="165">
        <v>62871.166718420718</v>
      </c>
      <c r="C48" s="166">
        <v>201928.11452435091</v>
      </c>
      <c r="D48" s="166">
        <v>430070.06521617156</v>
      </c>
      <c r="E48" s="167">
        <v>945866.44144503283</v>
      </c>
      <c r="G48" s="15" t="str">
        <f t="shared" ref="G48:G50" si="35">G39</f>
        <v>2019 Proposed Monthly Bill ($)</v>
      </c>
      <c r="H48" s="165">
        <v>134089.14949619849</v>
      </c>
      <c r="I48" s="166">
        <v>489045.42439414246</v>
      </c>
      <c r="J48" s="166">
        <v>1085976.5878158868</v>
      </c>
      <c r="K48" s="167">
        <v>2533889.4779667724</v>
      </c>
    </row>
    <row r="49" spans="1:11" x14ac:dyDescent="0.35">
      <c r="A49" s="15" t="str">
        <f t="shared" si="34"/>
        <v>2019 Test Year - 2019 Preferred Increase ($)</v>
      </c>
      <c r="B49" s="165">
        <f>B48-B47</f>
        <v>-18.204135173051327</v>
      </c>
      <c r="C49" s="166">
        <f t="shared" ref="C49" si="36">C48-C47</f>
        <v>232.23985902918503</v>
      </c>
      <c r="D49" s="166">
        <f t="shared" ref="D49" si="37">D48-D47</f>
        <v>-5995.8688723780215</v>
      </c>
      <c r="E49" s="167">
        <f t="shared" ref="E49" si="38">E48-E47</f>
        <v>-16606.397553396295</v>
      </c>
      <c r="G49" s="15" t="str">
        <f t="shared" si="35"/>
        <v>2019 Test Year - 2019 Proposed Increase ($)</v>
      </c>
      <c r="H49" s="165">
        <f>H48-H47</f>
        <v>-18.204135173058603</v>
      </c>
      <c r="I49" s="166">
        <f t="shared" ref="I49:K49" si="39">I48-I47</f>
        <v>232.23985902912682</v>
      </c>
      <c r="J49" s="166">
        <f t="shared" si="39"/>
        <v>-5995.8688723777886</v>
      </c>
      <c r="K49" s="167">
        <f t="shared" si="39"/>
        <v>-16606.397553395946</v>
      </c>
    </row>
    <row r="50" spans="1:11" x14ac:dyDescent="0.35">
      <c r="A50" s="15" t="str">
        <f t="shared" si="34"/>
        <v>2019 Test Year - 2019 Preferred Increase (%)</v>
      </c>
      <c r="B50" s="171">
        <f>B49/B47</f>
        <v>-2.8946282855063835E-4</v>
      </c>
      <c r="C50" s="172">
        <f t="shared" ref="C50" si="40">C49/C47</f>
        <v>1.1514358407902273E-3</v>
      </c>
      <c r="D50" s="172">
        <f t="shared" ref="D50" si="41">D49/D47</f>
        <v>-1.3749913496247731E-2</v>
      </c>
      <c r="E50" s="173">
        <f t="shared" ref="E50" si="42">E49/E47</f>
        <v>-1.7253886946749879E-2</v>
      </c>
      <c r="G50" s="15" t="str">
        <f t="shared" si="35"/>
        <v>2019 Test Year - 2019 Proposed Increase (%)</v>
      </c>
      <c r="H50" s="171">
        <f>H49/H47</f>
        <v>-1.3574300498910252E-4</v>
      </c>
      <c r="I50" s="172">
        <f t="shared" ref="I50:K50" si="43">I49/I47</f>
        <v>4.7510964592740876E-4</v>
      </c>
      <c r="J50" s="172">
        <f t="shared" si="43"/>
        <v>-5.4908609055598955E-3</v>
      </c>
      <c r="K50" s="173">
        <f t="shared" si="43"/>
        <v>-6.5110466214767376E-3</v>
      </c>
    </row>
    <row r="51" spans="1:11" s="13" customFormat="1" x14ac:dyDescent="0.35">
      <c r="A51" s="13" t="s">
        <v>58</v>
      </c>
      <c r="B51" s="174"/>
      <c r="C51" s="174"/>
      <c r="D51" s="174"/>
      <c r="E51" s="174"/>
      <c r="G51" s="13" t="s">
        <v>58</v>
      </c>
      <c r="H51" s="174"/>
      <c r="I51" s="174"/>
      <c r="J51" s="174"/>
      <c r="K51" s="174"/>
    </row>
    <row r="52" spans="1:11" x14ac:dyDescent="0.35">
      <c r="A52" s="14" t="str">
        <f>A43</f>
        <v>Number of Accounts</v>
      </c>
      <c r="B52" s="162">
        <v>14</v>
      </c>
      <c r="C52" s="163">
        <v>30</v>
      </c>
      <c r="D52" s="163">
        <v>42</v>
      </c>
      <c r="E52" s="164">
        <v>39</v>
      </c>
      <c r="G52" s="14" t="str">
        <f>G43</f>
        <v>Number of Accounts</v>
      </c>
      <c r="H52" s="162">
        <v>14</v>
      </c>
      <c r="I52" s="163">
        <v>30</v>
      </c>
      <c r="J52" s="163">
        <v>42</v>
      </c>
      <c r="K52" s="164">
        <v>39</v>
      </c>
    </row>
    <row r="53" spans="1:11" x14ac:dyDescent="0.35">
      <c r="A53" s="15" t="str">
        <f>A44</f>
        <v>Monthly Usage (MWh)</v>
      </c>
      <c r="B53" s="165">
        <v>2181.6630456988096</v>
      </c>
      <c r="C53" s="166">
        <v>5643.6389181138884</v>
      </c>
      <c r="D53" s="166">
        <v>11924.69024001984</v>
      </c>
      <c r="E53" s="167">
        <v>29667.485337094022</v>
      </c>
      <c r="G53" s="15" t="str">
        <f>G44</f>
        <v>Monthly Usage (MWh)</v>
      </c>
      <c r="H53" s="165">
        <v>2181.6630456988096</v>
      </c>
      <c r="I53" s="166">
        <v>5643.6389181138884</v>
      </c>
      <c r="J53" s="166">
        <v>11924.69024001984</v>
      </c>
      <c r="K53" s="167">
        <v>29667.485337094022</v>
      </c>
    </row>
    <row r="54" spans="1:11" x14ac:dyDescent="0.35">
      <c r="A54" s="15" t="str">
        <f>A45</f>
        <v>Average Billing Capacity (MW)</v>
      </c>
      <c r="B54" s="165">
        <v>4.9450188119047622</v>
      </c>
      <c r="C54" s="166">
        <v>12.219608355555556</v>
      </c>
      <c r="D54" s="166">
        <v>25.699176465079361</v>
      </c>
      <c r="E54" s="167">
        <v>64.170569345299143</v>
      </c>
      <c r="G54" s="15" t="str">
        <f>G45</f>
        <v>Average Billing Capacity (MW)</v>
      </c>
      <c r="H54" s="165">
        <v>4.9450188119047622</v>
      </c>
      <c r="I54" s="166">
        <v>12.219608355555556</v>
      </c>
      <c r="J54" s="166">
        <v>25.699176465079361</v>
      </c>
      <c r="K54" s="167">
        <v>64.170569345299143</v>
      </c>
    </row>
    <row r="55" spans="1:11" x14ac:dyDescent="0.35">
      <c r="A55" s="15" t="str">
        <f>A46</f>
        <v>Load Factor (%)</v>
      </c>
      <c r="B55" s="168">
        <v>0.6613919493449677</v>
      </c>
      <c r="C55" s="169">
        <v>0.65297003130410802</v>
      </c>
      <c r="D55" s="169">
        <v>0.6458228977658349</v>
      </c>
      <c r="E55" s="170">
        <v>0.64100632213213737</v>
      </c>
      <c r="G55" s="15" t="str">
        <f>G46</f>
        <v>Load Factor (%)</v>
      </c>
      <c r="H55" s="168">
        <v>0.6613919493449677</v>
      </c>
      <c r="I55" s="169">
        <v>0.65297003130410802</v>
      </c>
      <c r="J55" s="169">
        <v>0.6458228977658349</v>
      </c>
      <c r="K55" s="170">
        <v>0.64100632213213737</v>
      </c>
    </row>
    <row r="56" spans="1:11" x14ac:dyDescent="0.35">
      <c r="A56" s="15" t="str">
        <f>A47</f>
        <v>2019 Test Year Monthly Bill ($)</v>
      </c>
      <c r="B56" s="165">
        <v>96356.896829470192</v>
      </c>
      <c r="C56" s="166">
        <v>214459.12036986576</v>
      </c>
      <c r="D56" s="166">
        <v>426829.4749947387</v>
      </c>
      <c r="E56" s="167">
        <v>1003459.0286315867</v>
      </c>
      <c r="G56" s="15" t="str">
        <f>G47</f>
        <v>2019 Test Year Monthly Bill ($)</v>
      </c>
      <c r="H56" s="165">
        <v>221026.65486518442</v>
      </c>
      <c r="I56" s="166">
        <v>535223.05159208796</v>
      </c>
      <c r="J56" s="166">
        <v>1116067.7231693424</v>
      </c>
      <c r="K56" s="167">
        <v>2720931.913140133</v>
      </c>
    </row>
    <row r="57" spans="1:11" x14ac:dyDescent="0.35">
      <c r="A57" s="15" t="str">
        <f t="shared" ref="A57:A59" si="44">A48</f>
        <v>2019 Preferred Monthly Bill ($)</v>
      </c>
      <c r="B57" s="165">
        <v>97011.68460285668</v>
      </c>
      <c r="C57" s="166">
        <v>216711.20850075918</v>
      </c>
      <c r="D57" s="166">
        <v>427732.24759229785</v>
      </c>
      <c r="E57" s="167">
        <v>1002651.6566548974</v>
      </c>
      <c r="G57" s="15" t="str">
        <f t="shared" ref="G57:G59" si="45">G48</f>
        <v>2019 Proposed Monthly Bill ($)</v>
      </c>
      <c r="H57" s="165">
        <v>221681.44263857097</v>
      </c>
      <c r="I57" s="166">
        <v>537475.13972298126</v>
      </c>
      <c r="J57" s="166">
        <v>1116970.4957669009</v>
      </c>
      <c r="K57" s="167">
        <v>2720124.5411634436</v>
      </c>
    </row>
    <row r="58" spans="1:11" x14ac:dyDescent="0.35">
      <c r="A58" s="15" t="str">
        <f t="shared" si="44"/>
        <v>2019 Test Year - 2019 Preferred Increase ($)</v>
      </c>
      <c r="B58" s="165">
        <f>B57-B56</f>
        <v>654.78777338648797</v>
      </c>
      <c r="C58" s="166">
        <f t="shared" ref="C58" si="46">C57-C56</f>
        <v>2252.0881308934186</v>
      </c>
      <c r="D58" s="166">
        <f t="shared" ref="D58" si="47">D57-D56</f>
        <v>902.77259755914565</v>
      </c>
      <c r="E58" s="167">
        <f t="shared" ref="E58" si="48">E57-E56</f>
        <v>-807.37197668931913</v>
      </c>
      <c r="G58" s="15" t="str">
        <f t="shared" si="45"/>
        <v>2019 Test Year - 2019 Proposed Increase ($)</v>
      </c>
      <c r="H58" s="165">
        <f>H57-H56</f>
        <v>654.78777338654618</v>
      </c>
      <c r="I58" s="166">
        <f t="shared" ref="I58:K58" si="49">I57-I56</f>
        <v>2252.0881308933022</v>
      </c>
      <c r="J58" s="166">
        <f t="shared" si="49"/>
        <v>902.77259755856358</v>
      </c>
      <c r="K58" s="167">
        <f t="shared" si="49"/>
        <v>-807.37197668943554</v>
      </c>
    </row>
    <row r="59" spans="1:11" x14ac:dyDescent="0.35">
      <c r="A59" s="15" t="str">
        <f t="shared" si="44"/>
        <v>2019 Test Year - 2019 Preferred Increase (%)</v>
      </c>
      <c r="B59" s="171">
        <f>B58/B56</f>
        <v>6.7954427231640049E-3</v>
      </c>
      <c r="C59" s="172">
        <f t="shared" ref="C59" si="50">C58/C56</f>
        <v>1.0501246703844383E-2</v>
      </c>
      <c r="D59" s="172">
        <f t="shared" ref="D59" si="51">D58/D56</f>
        <v>2.1150662042968651E-3</v>
      </c>
      <c r="E59" s="173">
        <f t="shared" ref="E59" si="52">E58/E56</f>
        <v>-8.045888807142722E-4</v>
      </c>
      <c r="G59" s="15" t="str">
        <f t="shared" si="45"/>
        <v>2019 Test Year - 2019 Proposed Increase (%)</v>
      </c>
      <c r="H59" s="171">
        <f>H58/H56</f>
        <v>2.962483297708754E-3</v>
      </c>
      <c r="I59" s="172">
        <f t="shared" ref="I59:K59" si="53">I58/I56</f>
        <v>4.2077562320871351E-3</v>
      </c>
      <c r="J59" s="172">
        <f t="shared" si="53"/>
        <v>8.0888693294966358E-4</v>
      </c>
      <c r="K59" s="173">
        <f t="shared" si="53"/>
        <v>-2.9672626969841213E-4</v>
      </c>
    </row>
    <row r="60" spans="1:11" s="13" customFormat="1" x14ac:dyDescent="0.35">
      <c r="A60" s="13" t="s">
        <v>59</v>
      </c>
      <c r="B60" s="174"/>
      <c r="C60" s="174"/>
      <c r="D60" s="174"/>
      <c r="E60" s="174"/>
      <c r="G60" s="13" t="s">
        <v>59</v>
      </c>
      <c r="H60" s="174"/>
      <c r="I60" s="174"/>
      <c r="J60" s="174"/>
      <c r="K60" s="174"/>
    </row>
    <row r="61" spans="1:11" x14ac:dyDescent="0.35">
      <c r="A61" s="14" t="str">
        <f>A52</f>
        <v>Number of Accounts</v>
      </c>
      <c r="B61" s="162">
        <v>14</v>
      </c>
      <c r="C61" s="163">
        <v>26</v>
      </c>
      <c r="D61" s="163">
        <v>24</v>
      </c>
      <c r="E61" s="164">
        <v>14</v>
      </c>
      <c r="G61" s="14" t="str">
        <f>G52</f>
        <v>Number of Accounts</v>
      </c>
      <c r="H61" s="162">
        <v>14</v>
      </c>
      <c r="I61" s="163">
        <v>26</v>
      </c>
      <c r="J61" s="163">
        <v>24</v>
      </c>
      <c r="K61" s="164">
        <v>14</v>
      </c>
    </row>
    <row r="62" spans="1:11" x14ac:dyDescent="0.35">
      <c r="A62" s="15" t="str">
        <f>A53</f>
        <v>Monthly Usage (MWh)</v>
      </c>
      <c r="B62" s="165">
        <v>2436.5191715809524</v>
      </c>
      <c r="C62" s="166">
        <v>5617.6354812820509</v>
      </c>
      <c r="D62" s="166">
        <v>12077.287113930557</v>
      </c>
      <c r="E62" s="167">
        <v>24863.258011011905</v>
      </c>
      <c r="G62" s="15" t="str">
        <f>G53</f>
        <v>Monthly Usage (MWh)</v>
      </c>
      <c r="H62" s="165">
        <v>2436.5191715809524</v>
      </c>
      <c r="I62" s="166">
        <v>5617.6354812820509</v>
      </c>
      <c r="J62" s="166">
        <v>12077.287113930557</v>
      </c>
      <c r="K62" s="167">
        <v>24863.258011011905</v>
      </c>
    </row>
    <row r="63" spans="1:11" x14ac:dyDescent="0.35">
      <c r="A63" s="15" t="str">
        <f>A54</f>
        <v>Average Billing Capacity (MW)</v>
      </c>
      <c r="B63" s="165">
        <v>5.3496276357142847</v>
      </c>
      <c r="C63" s="166">
        <v>11.232778730769232</v>
      </c>
      <c r="D63" s="166">
        <v>25.464819152777778</v>
      </c>
      <c r="E63" s="167">
        <v>51.466742285714282</v>
      </c>
      <c r="G63" s="15" t="str">
        <f>G54</f>
        <v>Average Billing Capacity (MW)</v>
      </c>
      <c r="H63" s="165">
        <v>5.3496276357142847</v>
      </c>
      <c r="I63" s="166">
        <v>11.232778730769232</v>
      </c>
      <c r="J63" s="166">
        <v>25.464819152777778</v>
      </c>
      <c r="K63" s="167">
        <v>51.466742285714282</v>
      </c>
    </row>
    <row r="64" spans="1:11" x14ac:dyDescent="0.35">
      <c r="A64" s="15" t="str">
        <f>A55</f>
        <v>Load Factor (%)</v>
      </c>
      <c r="B64" s="168">
        <v>0.7418143158862277</v>
      </c>
      <c r="C64" s="169">
        <v>0.7423841257844821</v>
      </c>
      <c r="D64" s="169">
        <v>0.75134091647538748</v>
      </c>
      <c r="E64" s="170">
        <v>0.7540685521840399</v>
      </c>
      <c r="G64" s="15" t="str">
        <f>G55</f>
        <v>Load Factor (%)</v>
      </c>
      <c r="H64" s="168">
        <v>0.7418143158862277</v>
      </c>
      <c r="I64" s="169">
        <v>0.7423841257844821</v>
      </c>
      <c r="J64" s="169">
        <v>0.75134091647538748</v>
      </c>
      <c r="K64" s="170">
        <v>0.7540685521840399</v>
      </c>
    </row>
    <row r="65" spans="1:11" x14ac:dyDescent="0.35">
      <c r="A65" s="15" t="str">
        <f>A56</f>
        <v>2019 Test Year Monthly Bill ($)</v>
      </c>
      <c r="B65" s="165">
        <v>97945.919649240765</v>
      </c>
      <c r="C65" s="166">
        <v>201632.17701888716</v>
      </c>
      <c r="D65" s="166">
        <v>392148.05067283678</v>
      </c>
      <c r="E65" s="167">
        <v>738138.05672576197</v>
      </c>
      <c r="G65" s="15" t="str">
        <f>G56</f>
        <v>2019 Test Year Monthly Bill ($)</v>
      </c>
      <c r="H65" s="165">
        <v>232490.02095876454</v>
      </c>
      <c r="I65" s="166">
        <v>514935.98076888704</v>
      </c>
      <c r="J65" s="166">
        <v>1045501.0220617255</v>
      </c>
      <c r="K65" s="167">
        <v>2101191.9959519519</v>
      </c>
    </row>
    <row r="66" spans="1:11" x14ac:dyDescent="0.35">
      <c r="A66" s="15" t="str">
        <f t="shared" ref="A66:A68" si="54">A57</f>
        <v>2019 Preferred Monthly Bill ($)</v>
      </c>
      <c r="B66" s="165">
        <v>100273.74923374846</v>
      </c>
      <c r="C66" s="166">
        <v>207153.66486525128</v>
      </c>
      <c r="D66" s="166">
        <v>409154.48912245105</v>
      </c>
      <c r="E66" s="167">
        <v>772374.58830980083</v>
      </c>
      <c r="G66" s="15" t="str">
        <f t="shared" ref="G66:G68" si="55">G57</f>
        <v>2019 Proposed Monthly Bill ($)</v>
      </c>
      <c r="H66" s="165">
        <v>234817.85054327227</v>
      </c>
      <c r="I66" s="166">
        <v>520457.4686152513</v>
      </c>
      <c r="J66" s="166">
        <v>1062507.4605113398</v>
      </c>
      <c r="K66" s="167">
        <v>2135428.5275359913</v>
      </c>
    </row>
    <row r="67" spans="1:11" x14ac:dyDescent="0.35">
      <c r="A67" s="15" t="str">
        <f t="shared" si="54"/>
        <v>2019 Test Year - 2019 Preferred Increase ($)</v>
      </c>
      <c r="B67" s="165">
        <f>B66-B65</f>
        <v>2327.8295845076937</v>
      </c>
      <c r="C67" s="166">
        <f t="shared" ref="C67" si="56">C66-C65</f>
        <v>5521.4878463641217</v>
      </c>
      <c r="D67" s="166">
        <f t="shared" ref="D67" si="57">D66-D65</f>
        <v>17006.438449614274</v>
      </c>
      <c r="E67" s="167">
        <f t="shared" ref="E67" si="58">E66-E65</f>
        <v>34236.531584038865</v>
      </c>
      <c r="G67" s="15" t="str">
        <f t="shared" si="55"/>
        <v>2019 Test Year - 2019 Proposed Increase ($)</v>
      </c>
      <c r="H67" s="165">
        <f>H66-H65</f>
        <v>2327.8295845077373</v>
      </c>
      <c r="I67" s="166">
        <f t="shared" ref="I67:K67" si="59">I66-I65</f>
        <v>5521.4878463642672</v>
      </c>
      <c r="J67" s="166">
        <f t="shared" si="59"/>
        <v>17006.438449614332</v>
      </c>
      <c r="K67" s="167">
        <f t="shared" si="59"/>
        <v>34236.53158403933</v>
      </c>
    </row>
    <row r="68" spans="1:11" x14ac:dyDescent="0.35">
      <c r="A68" s="15" t="str">
        <f t="shared" si="54"/>
        <v>2019 Test Year - 2019 Preferred Increase (%)</v>
      </c>
      <c r="B68" s="171">
        <f>B67/B65</f>
        <v>2.3766478408125683E-2</v>
      </c>
      <c r="C68" s="172">
        <f t="shared" ref="C68" si="60">C67/C65</f>
        <v>2.7383961865604996E-2</v>
      </c>
      <c r="D68" s="172">
        <f t="shared" ref="D68" si="61">D67/D65</f>
        <v>4.3367392545838483E-2</v>
      </c>
      <c r="E68" s="173">
        <f t="shared" ref="E68" si="62">E67/E65</f>
        <v>4.6382287530202022E-2</v>
      </c>
      <c r="G68" s="15" t="str">
        <f t="shared" si="55"/>
        <v>2019 Test Year - 2019 Proposed Increase (%)</v>
      </c>
      <c r="H68" s="171">
        <f>H67/H65</f>
        <v>1.0012600002821675E-2</v>
      </c>
      <c r="I68" s="172">
        <f t="shared" ref="I68:K68" si="63">I67/I65</f>
        <v>1.0722668550214235E-2</v>
      </c>
      <c r="J68" s="172">
        <f t="shared" si="63"/>
        <v>1.6266304949255503E-2</v>
      </c>
      <c r="K68" s="173">
        <f t="shared" si="63"/>
        <v>1.6293861603317385E-2</v>
      </c>
    </row>
    <row r="69" spans="1:11" x14ac:dyDescent="0.35">
      <c r="A69" s="13" t="s">
        <v>60</v>
      </c>
      <c r="B69" s="175"/>
      <c r="C69" s="175"/>
      <c r="D69" s="175"/>
      <c r="E69" s="175"/>
      <c r="G69" s="13" t="s">
        <v>60</v>
      </c>
      <c r="H69" s="175"/>
      <c r="I69" s="175"/>
      <c r="J69" s="175"/>
      <c r="K69" s="175"/>
    </row>
    <row r="70" spans="1:11" x14ac:dyDescent="0.35">
      <c r="A70" s="14" t="str">
        <f>A61</f>
        <v>Number of Accounts</v>
      </c>
      <c r="B70" s="162">
        <v>5</v>
      </c>
      <c r="C70" s="163">
        <v>11</v>
      </c>
      <c r="D70" s="163">
        <v>7</v>
      </c>
      <c r="E70" s="164">
        <v>5</v>
      </c>
      <c r="G70" s="14" t="str">
        <f>G61</f>
        <v>Number of Accounts</v>
      </c>
      <c r="H70" s="162">
        <v>5</v>
      </c>
      <c r="I70" s="163">
        <v>11</v>
      </c>
      <c r="J70" s="163">
        <v>7</v>
      </c>
      <c r="K70" s="164">
        <v>5</v>
      </c>
    </row>
    <row r="71" spans="1:11" x14ac:dyDescent="0.35">
      <c r="A71" s="15" t="str">
        <f>A62</f>
        <v>Monthly Usage (MWh)</v>
      </c>
      <c r="B71" s="165">
        <v>2079.0296525666663</v>
      </c>
      <c r="C71" s="166">
        <v>6854.2609558939403</v>
      </c>
      <c r="D71" s="166">
        <v>13410.096706952379</v>
      </c>
      <c r="E71" s="167">
        <v>41147.087314333337</v>
      </c>
      <c r="G71" s="15" t="str">
        <f>G62</f>
        <v>Monthly Usage (MWh)</v>
      </c>
      <c r="H71" s="165">
        <v>2079.0296525666663</v>
      </c>
      <c r="I71" s="166">
        <v>6854.2609558939403</v>
      </c>
      <c r="J71" s="166">
        <v>13410.096706952379</v>
      </c>
      <c r="K71" s="167">
        <v>41147.087314333337</v>
      </c>
    </row>
    <row r="72" spans="1:11" x14ac:dyDescent="0.35">
      <c r="A72" s="15" t="str">
        <f>A63</f>
        <v>Average Billing Capacity (MW)</v>
      </c>
      <c r="B72" s="165">
        <v>3.1871073133333332</v>
      </c>
      <c r="C72" s="166">
        <v>11.637914484848487</v>
      </c>
      <c r="D72" s="166">
        <v>24.439287619047622</v>
      </c>
      <c r="E72" s="167">
        <v>65.701416133333339</v>
      </c>
      <c r="G72" s="15" t="str">
        <f>G63</f>
        <v>Average Billing Capacity (MW)</v>
      </c>
      <c r="H72" s="165">
        <v>3.1871073133333332</v>
      </c>
      <c r="I72" s="166">
        <v>11.637914484848487</v>
      </c>
      <c r="J72" s="166">
        <v>24.439287619047622</v>
      </c>
      <c r="K72" s="167">
        <v>65.701416133333339</v>
      </c>
    </row>
    <row r="73" spans="1:11" x14ac:dyDescent="0.35">
      <c r="A73" s="15" t="str">
        <f>A64</f>
        <v>Load Factor (%)</v>
      </c>
      <c r="B73" s="168">
        <v>0.91254741726917421</v>
      </c>
      <c r="C73" s="169">
        <v>0.83844729283928887</v>
      </c>
      <c r="D73" s="169">
        <v>0.86193368263187042</v>
      </c>
      <c r="E73" s="170">
        <v>0.86460082307196306</v>
      </c>
      <c r="G73" s="15" t="str">
        <f>G64</f>
        <v>Load Factor (%)</v>
      </c>
      <c r="H73" s="168">
        <v>0.91254741726917421</v>
      </c>
      <c r="I73" s="169">
        <v>0.83844729283928887</v>
      </c>
      <c r="J73" s="169">
        <v>0.86193368263187042</v>
      </c>
      <c r="K73" s="170">
        <v>0.86460082307196306</v>
      </c>
    </row>
    <row r="74" spans="1:11" x14ac:dyDescent="0.35">
      <c r="A74" s="15" t="str">
        <f>A65</f>
        <v>2019 Test Year Monthly Bill ($)</v>
      </c>
      <c r="B74" s="165">
        <v>63473.721396658664</v>
      </c>
      <c r="C74" s="166">
        <v>208063.52042788363</v>
      </c>
      <c r="D74" s="166">
        <v>414575.82922407996</v>
      </c>
      <c r="E74" s="167">
        <v>1070510.2637462798</v>
      </c>
      <c r="G74" s="15" t="str">
        <f>G65</f>
        <v>2019 Test Year Monthly Bill ($)</v>
      </c>
      <c r="H74" s="165">
        <v>178376.27572999202</v>
      </c>
      <c r="I74" s="166">
        <v>581924.57406424731</v>
      </c>
      <c r="J74" s="166">
        <v>1149338.9045812229</v>
      </c>
      <c r="K74" s="167">
        <v>3259671.50924628</v>
      </c>
    </row>
    <row r="75" spans="1:11" x14ac:dyDescent="0.35">
      <c r="A75" s="15" t="str">
        <f t="shared" ref="A75:A77" si="64">A66</f>
        <v>2019 Preferred Monthly Bill ($)</v>
      </c>
      <c r="B75" s="165">
        <v>66397.00721197766</v>
      </c>
      <c r="C75" s="166">
        <v>218761.10751210322</v>
      </c>
      <c r="D75" s="166">
        <v>433545.78791764472</v>
      </c>
      <c r="E75" s="167">
        <v>1159931.34419049</v>
      </c>
      <c r="G75" s="15" t="str">
        <f t="shared" ref="G75:G77" si="65">G66</f>
        <v>2019 Proposed Monthly Bill ($)</v>
      </c>
      <c r="H75" s="165">
        <v>181299.56154531101</v>
      </c>
      <c r="I75" s="166">
        <v>592622.16114846687</v>
      </c>
      <c r="J75" s="166">
        <v>1168308.8632747878</v>
      </c>
      <c r="K75" s="167">
        <v>3349092.5896904902</v>
      </c>
    </row>
    <row r="76" spans="1:11" x14ac:dyDescent="0.35">
      <c r="A76" s="15" t="str">
        <f t="shared" si="64"/>
        <v>2019 Test Year - 2019 Preferred Increase ($)</v>
      </c>
      <c r="B76" s="165">
        <f>B75-B74</f>
        <v>2923.2858153189954</v>
      </c>
      <c r="C76" s="166">
        <f t="shared" ref="C76" si="66">C75-C74</f>
        <v>10697.587084219587</v>
      </c>
      <c r="D76" s="166">
        <f t="shared" ref="D76" si="67">D75-D74</f>
        <v>18969.958693564753</v>
      </c>
      <c r="E76" s="167">
        <f t="shared" ref="E76" si="68">E75-E74</f>
        <v>89421.080444210209</v>
      </c>
      <c r="G76" s="15" t="str">
        <f t="shared" si="65"/>
        <v>2019 Test Year - 2019 Proposed Increase ($)</v>
      </c>
      <c r="H76" s="165">
        <f>H75-H74</f>
        <v>2923.2858153189882</v>
      </c>
      <c r="I76" s="166">
        <f t="shared" ref="I76:K76" si="69">I75-I74</f>
        <v>10697.587084219558</v>
      </c>
      <c r="J76" s="166">
        <f t="shared" si="69"/>
        <v>18969.958693564869</v>
      </c>
      <c r="K76" s="167">
        <f t="shared" si="69"/>
        <v>89421.080444210209</v>
      </c>
    </row>
    <row r="77" spans="1:11" x14ac:dyDescent="0.35">
      <c r="A77" s="15" t="str">
        <f t="shared" si="64"/>
        <v>2019 Test Year - 2019 Preferred Increase (%)</v>
      </c>
      <c r="B77" s="171">
        <f>B76/B74</f>
        <v>4.6055056344512374E-2</v>
      </c>
      <c r="C77" s="172">
        <f t="shared" ref="C77" si="70">C76/C74</f>
        <v>5.1415005678169569E-2</v>
      </c>
      <c r="D77" s="172">
        <f t="shared" ref="D77" si="71">D76/D74</f>
        <v>4.5757512513618856E-2</v>
      </c>
      <c r="E77" s="173">
        <f t="shared" ref="E77" si="72">E76/E74</f>
        <v>8.3531268659936722E-2</v>
      </c>
      <c r="G77" s="15" t="str">
        <f t="shared" si="65"/>
        <v>2019 Test Year - 2019 Proposed Increase (%)</v>
      </c>
      <c r="H77" s="171">
        <f>H76/H74</f>
        <v>1.6388310627944509E-2</v>
      </c>
      <c r="I77" s="172">
        <f t="shared" ref="I77:K77" si="73">I76/I74</f>
        <v>1.838311623361431E-2</v>
      </c>
      <c r="J77" s="172">
        <f t="shared" si="73"/>
        <v>1.650510447175442E-2</v>
      </c>
      <c r="K77" s="173">
        <f t="shared" si="73"/>
        <v>2.7432543491134376E-2</v>
      </c>
    </row>
    <row r="78" spans="1:11" x14ac:dyDescent="0.35">
      <c r="A78" s="13" t="s">
        <v>61</v>
      </c>
      <c r="B78" s="175"/>
      <c r="C78" s="175"/>
      <c r="D78" s="175"/>
      <c r="E78" s="175"/>
      <c r="G78" s="13" t="s">
        <v>61</v>
      </c>
      <c r="H78" s="175"/>
      <c r="I78" s="175"/>
      <c r="J78" s="175"/>
      <c r="K78" s="175"/>
    </row>
    <row r="79" spans="1:11" x14ac:dyDescent="0.35">
      <c r="A79" s="14" t="str">
        <f>A70</f>
        <v>Number of Accounts</v>
      </c>
      <c r="B79" s="162">
        <v>151</v>
      </c>
      <c r="C79" s="163">
        <v>153</v>
      </c>
      <c r="D79" s="163">
        <v>160</v>
      </c>
      <c r="E79" s="164">
        <v>100</v>
      </c>
      <c r="G79" s="14" t="str">
        <f>G70</f>
        <v>Number of Accounts</v>
      </c>
      <c r="H79" s="162">
        <v>151</v>
      </c>
      <c r="I79" s="163">
        <v>153</v>
      </c>
      <c r="J79" s="163">
        <v>160</v>
      </c>
      <c r="K79" s="164">
        <v>100</v>
      </c>
    </row>
    <row r="80" spans="1:11" x14ac:dyDescent="0.35">
      <c r="A80" s="15" t="str">
        <f>A71</f>
        <v>Monthly Usage (MWh)</v>
      </c>
      <c r="B80" s="165">
        <v>906.12027653620271</v>
      </c>
      <c r="C80" s="166">
        <v>4582.6013885419925</v>
      </c>
      <c r="D80" s="166">
        <v>9997.8042933879224</v>
      </c>
      <c r="E80" s="167">
        <v>25430.20552624666</v>
      </c>
      <c r="G80" s="15" t="str">
        <f>G71</f>
        <v>Monthly Usage (MWh)</v>
      </c>
      <c r="H80" s="165">
        <v>906.12027653620271</v>
      </c>
      <c r="I80" s="166">
        <v>4582.6013885419925</v>
      </c>
      <c r="J80" s="166">
        <v>9997.8042933879224</v>
      </c>
      <c r="K80" s="167">
        <v>25430.20552624666</v>
      </c>
    </row>
    <row r="81" spans="1:11" x14ac:dyDescent="0.35">
      <c r="A81" s="15" t="str">
        <f>A72</f>
        <v>Average Billing Capacity (MW)</v>
      </c>
      <c r="B81" s="165">
        <v>3.0538452242825596</v>
      </c>
      <c r="C81" s="166">
        <v>12.11681935050108</v>
      </c>
      <c r="D81" s="166">
        <v>26.068126887847207</v>
      </c>
      <c r="E81" s="167">
        <v>67.896212226666663</v>
      </c>
      <c r="G81" s="15" t="str">
        <f>G72</f>
        <v>Average Billing Capacity (MW)</v>
      </c>
      <c r="H81" s="165">
        <v>3.0538452242825596</v>
      </c>
      <c r="I81" s="166">
        <v>12.11681935050108</v>
      </c>
      <c r="J81" s="166">
        <v>26.068126887847207</v>
      </c>
      <c r="K81" s="167">
        <v>67.896212226666663</v>
      </c>
    </row>
    <row r="82" spans="1:11" x14ac:dyDescent="0.35">
      <c r="A82" s="15" t="str">
        <f>A73</f>
        <v>Load Factor (%)</v>
      </c>
      <c r="B82" s="168">
        <v>0.35762147523361487</v>
      </c>
      <c r="C82" s="169">
        <v>0.54306180571008833</v>
      </c>
      <c r="D82" s="169">
        <v>0.54245542423014093</v>
      </c>
      <c r="E82" s="170">
        <v>0.56318705242970668</v>
      </c>
      <c r="G82" s="15" t="str">
        <f>G73</f>
        <v>Load Factor (%)</v>
      </c>
      <c r="H82" s="168">
        <v>0.35762147523361487</v>
      </c>
      <c r="I82" s="169">
        <v>0.54306180571008833</v>
      </c>
      <c r="J82" s="169">
        <v>0.54245542423014093</v>
      </c>
      <c r="K82" s="170">
        <v>0.56318705242970668</v>
      </c>
    </row>
    <row r="83" spans="1:11" x14ac:dyDescent="0.35">
      <c r="A83" s="15" t="str">
        <f>A74</f>
        <v>2019 Test Year Monthly Bill ($)</v>
      </c>
      <c r="B83" s="165">
        <v>46952.484628239603</v>
      </c>
      <c r="C83" s="166">
        <v>183561.65712993839</v>
      </c>
      <c r="D83" s="166">
        <v>376711.75902233017</v>
      </c>
      <c r="E83" s="167">
        <v>874855.53971320065</v>
      </c>
      <c r="G83" s="15" t="str">
        <f>G74</f>
        <v>2019 Test Year Monthly Bill ($)</v>
      </c>
      <c r="H83" s="165">
        <v>98494.765516760599</v>
      </c>
      <c r="I83" s="166">
        <v>441842.65213919757</v>
      </c>
      <c r="J83" s="166">
        <v>944055.92393726087</v>
      </c>
      <c r="K83" s="167">
        <v>2321015.2433382012</v>
      </c>
    </row>
    <row r="84" spans="1:11" x14ac:dyDescent="0.35">
      <c r="A84" s="15" t="str">
        <f t="shared" ref="A84:A86" si="74">A75</f>
        <v>2019 Preferred Monthly Bill ($)</v>
      </c>
      <c r="B84" s="165">
        <v>46734.737552165287</v>
      </c>
      <c r="C84" s="166">
        <v>184727.13490537816</v>
      </c>
      <c r="D84" s="166">
        <v>376600.32719172566</v>
      </c>
      <c r="E84" s="167">
        <v>873745.59725590213</v>
      </c>
      <c r="G84" s="15" t="str">
        <f t="shared" ref="G84:G86" si="75">G75</f>
        <v>2019 Proposed Monthly Bill ($)</v>
      </c>
      <c r="H84" s="165">
        <v>98277.018440686239</v>
      </c>
      <c r="I84" s="166">
        <v>443008.12991463731</v>
      </c>
      <c r="J84" s="166">
        <v>943944.49210665631</v>
      </c>
      <c r="K84" s="167">
        <v>2319905.300880902</v>
      </c>
    </row>
    <row r="85" spans="1:11" x14ac:dyDescent="0.35">
      <c r="A85" s="15" t="str">
        <f t="shared" si="74"/>
        <v>2019 Test Year - 2019 Preferred Increase ($)</v>
      </c>
      <c r="B85" s="165">
        <f>B84-B83</f>
        <v>-217.74707607431628</v>
      </c>
      <c r="C85" s="166">
        <f t="shared" ref="C85" si="76">C84-C83</f>
        <v>1165.4777754397655</v>
      </c>
      <c r="D85" s="166">
        <f t="shared" ref="D85" si="77">D84-D83</f>
        <v>-111.43183060450247</v>
      </c>
      <c r="E85" s="167">
        <f t="shared" ref="E85" si="78">E84-E83</f>
        <v>-1109.9424572985154</v>
      </c>
      <c r="G85" s="15" t="str">
        <f t="shared" si="75"/>
        <v>2019 Test Year - 2019 Proposed Increase ($)</v>
      </c>
      <c r="H85" s="165">
        <f>H84-H83</f>
        <v>-217.74707607435994</v>
      </c>
      <c r="I85" s="166">
        <f t="shared" ref="I85:K85" si="79">I84-I83</f>
        <v>1165.4777754397364</v>
      </c>
      <c r="J85" s="166">
        <f t="shared" si="79"/>
        <v>-111.43183060456067</v>
      </c>
      <c r="K85" s="167">
        <f t="shared" si="79"/>
        <v>-1109.9424572992139</v>
      </c>
    </row>
    <row r="86" spans="1:11" x14ac:dyDescent="0.35">
      <c r="A86" s="15" t="str">
        <f t="shared" si="74"/>
        <v>2019 Test Year - 2019 Preferred Increase (%)</v>
      </c>
      <c r="B86" s="171">
        <f>B85/B83</f>
        <v>-4.6376049701819652E-3</v>
      </c>
      <c r="C86" s="172">
        <f t="shared" ref="C86" si="80">C85/C83</f>
        <v>6.3492441377054846E-3</v>
      </c>
      <c r="D86" s="172">
        <f t="shared" ref="D86" si="81">D85/D83</f>
        <v>-2.9580130679673629E-4</v>
      </c>
      <c r="E86" s="173">
        <f t="shared" ref="E86" si="82">E85/E83</f>
        <v>-1.268715127142456E-3</v>
      </c>
      <c r="G86" s="15" t="str">
        <f t="shared" si="75"/>
        <v>2019 Test Year - 2019 Proposed Increase (%)</v>
      </c>
      <c r="H86" s="171">
        <f>H85/H83</f>
        <v>-2.2107476974226256E-3</v>
      </c>
      <c r="I86" s="172">
        <f t="shared" ref="I86:K86" si="83">I85/I83</f>
        <v>2.6377665664395066E-3</v>
      </c>
      <c r="J86" s="172">
        <f t="shared" si="83"/>
        <v>-1.1803520085952673E-4</v>
      </c>
      <c r="K86" s="173">
        <f t="shared" si="83"/>
        <v>-4.7821420410097725E-4</v>
      </c>
    </row>
  </sheetData>
  <mergeCells count="5">
    <mergeCell ref="A4:A5"/>
    <mergeCell ref="B4:E4"/>
    <mergeCell ref="G4:G5"/>
    <mergeCell ref="H4:K4"/>
    <mergeCell ref="A1:K1"/>
  </mergeCells>
  <printOptions horizontalCentered="1"/>
  <pageMargins left="0.5" right="0.25" top="1" bottom="0.5" header="0.5" footer="0.3"/>
  <pageSetup fitToHeight="0" orientation="portrait" r:id="rId1"/>
  <headerFooter alignWithMargins="0">
    <oddHeader>&amp;L&amp;"Arial,Bold"Alberta Electric System Operator
2018 ISO Tariff Application&amp;C&amp;"Arial,Bold"Public&amp;R&amp;"Arial,Bold"Table X-1
September xx, 2017</oddHeader>
    <oddFooter>&amp;L&amp;"Arial,Bold"Page &amp;P of &amp;N&amp;C&amp;"Arial,Bold"&amp;A&amp;R&amp;"Arial,Bold"&amp;F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61660-C38D-46A9-A43F-9F3A1FCA0CF7}">
  <sheetPr>
    <pageSetUpPr fitToPage="1"/>
  </sheetPr>
  <dimension ref="A1:M86"/>
  <sheetViews>
    <sheetView showGridLines="0" zoomScaleNormal="100" zoomScaleSheetLayoutView="100" workbookViewId="0">
      <pane xSplit="1" ySplit="5" topLeftCell="B6" activePane="bottomRight" state="frozen"/>
      <selection activeCell="A26" sqref="A26:D26"/>
      <selection pane="topRight" activeCell="A26" sqref="A26:D26"/>
      <selection pane="bottomLeft" activeCell="A26" sqref="A26:D26"/>
      <selection pane="bottomRight" activeCell="C19" sqref="C19"/>
    </sheetView>
  </sheetViews>
  <sheetFormatPr defaultColWidth="8.7265625" defaultRowHeight="13" x14ac:dyDescent="0.35"/>
  <cols>
    <col min="1" max="1" width="30.6328125" style="9" customWidth="1"/>
    <col min="2" max="5" width="12.453125" style="9" customWidth="1"/>
    <col min="6" max="6" width="3" style="9" customWidth="1"/>
    <col min="7" max="7" width="30.7265625" style="9" customWidth="1"/>
    <col min="8" max="11" width="12.453125" style="9" customWidth="1"/>
    <col min="12" max="16384" width="8.7265625" style="9"/>
  </cols>
  <sheetData>
    <row r="1" spans="1:13" x14ac:dyDescent="0.3">
      <c r="A1" s="191" t="s">
        <v>183</v>
      </c>
      <c r="B1" s="191"/>
      <c r="C1" s="191"/>
      <c r="D1" s="191"/>
      <c r="E1" s="191"/>
      <c r="F1" s="191"/>
      <c r="G1" s="191"/>
      <c r="H1" s="191"/>
      <c r="I1" s="191"/>
      <c r="J1" s="191"/>
      <c r="K1" s="191"/>
    </row>
    <row r="2" spans="1:13" x14ac:dyDescent="0.3">
      <c r="A2" s="8" t="s">
        <v>176</v>
      </c>
      <c r="B2" s="8"/>
      <c r="C2" s="8"/>
      <c r="D2" s="8"/>
      <c r="E2" s="8"/>
      <c r="G2" s="8" t="s">
        <v>184</v>
      </c>
      <c r="H2" s="8"/>
      <c r="I2" s="8"/>
      <c r="J2" s="8"/>
      <c r="K2" s="8"/>
    </row>
    <row r="4" spans="1:13" ht="13.75" customHeight="1" x14ac:dyDescent="0.35">
      <c r="A4" s="192" t="s">
        <v>32</v>
      </c>
      <c r="B4" s="188" t="s">
        <v>190</v>
      </c>
      <c r="C4" s="189"/>
      <c r="D4" s="189"/>
      <c r="E4" s="190"/>
      <c r="G4" s="192" t="s">
        <v>32</v>
      </c>
      <c r="H4" s="188" t="s">
        <v>190</v>
      </c>
      <c r="I4" s="189"/>
      <c r="J4" s="189"/>
      <c r="K4" s="190"/>
      <c r="L4" s="18"/>
      <c r="M4" s="18"/>
    </row>
    <row r="5" spans="1:13" x14ac:dyDescent="0.35">
      <c r="A5" s="193"/>
      <c r="B5" s="10" t="s">
        <v>161</v>
      </c>
      <c r="C5" s="11" t="s">
        <v>160</v>
      </c>
      <c r="D5" s="11" t="s">
        <v>162</v>
      </c>
      <c r="E5" s="12" t="s">
        <v>163</v>
      </c>
      <c r="G5" s="193"/>
      <c r="H5" s="10" t="s">
        <v>161</v>
      </c>
      <c r="I5" s="11" t="s">
        <v>160</v>
      </c>
      <c r="J5" s="11" t="s">
        <v>162</v>
      </c>
      <c r="K5" s="12" t="s">
        <v>163</v>
      </c>
    </row>
    <row r="6" spans="1:13" s="13" customFormat="1" x14ac:dyDescent="0.35">
      <c r="A6" s="13" t="s">
        <v>49</v>
      </c>
      <c r="G6" s="13" t="s">
        <v>49</v>
      </c>
    </row>
    <row r="7" spans="1:13" x14ac:dyDescent="0.35">
      <c r="A7" s="14" t="s">
        <v>50</v>
      </c>
      <c r="B7" s="176">
        <v>6</v>
      </c>
      <c r="C7" s="163">
        <v>1</v>
      </c>
      <c r="D7" s="163">
        <v>4</v>
      </c>
      <c r="E7" s="164">
        <v>62</v>
      </c>
      <c r="G7" s="14" t="s">
        <v>50</v>
      </c>
      <c r="H7" s="176">
        <v>6</v>
      </c>
      <c r="I7" s="163">
        <v>1</v>
      </c>
      <c r="J7" s="163">
        <v>4</v>
      </c>
      <c r="K7" s="164">
        <v>62</v>
      </c>
    </row>
    <row r="8" spans="1:13" x14ac:dyDescent="0.35">
      <c r="A8" s="15" t="s">
        <v>51</v>
      </c>
      <c r="B8" s="165">
        <v>197.15619696666667</v>
      </c>
      <c r="C8" s="166">
        <v>123.22740999999998</v>
      </c>
      <c r="D8" s="166">
        <v>2172.3597182166673</v>
      </c>
      <c r="E8" s="167">
        <v>375.20495342231175</v>
      </c>
      <c r="G8" s="15" t="s">
        <v>51</v>
      </c>
      <c r="H8" s="165">
        <v>197.15619696666667</v>
      </c>
      <c r="I8" s="166">
        <v>123.22740999999998</v>
      </c>
      <c r="J8" s="166">
        <v>2172.3597182166673</v>
      </c>
      <c r="K8" s="167">
        <v>375.20495342231175</v>
      </c>
    </row>
    <row r="9" spans="1:13" x14ac:dyDescent="0.35">
      <c r="A9" s="15" t="s">
        <v>52</v>
      </c>
      <c r="B9" s="165">
        <v>3.8573943514055499E-2</v>
      </c>
      <c r="C9" s="166">
        <v>0.42310179198226494</v>
      </c>
      <c r="D9" s="166">
        <v>0.66530834826342444</v>
      </c>
      <c r="E9" s="167">
        <v>0.94633097112656628</v>
      </c>
      <c r="G9" s="15" t="s">
        <v>52</v>
      </c>
      <c r="H9" s="165">
        <v>3.8573943514055499E-2</v>
      </c>
      <c r="I9" s="166">
        <v>0.42310179198226494</v>
      </c>
      <c r="J9" s="166">
        <v>0.66530834826342444</v>
      </c>
      <c r="K9" s="167">
        <v>0.94633097112656628</v>
      </c>
    </row>
    <row r="10" spans="1:13" x14ac:dyDescent="0.35">
      <c r="A10" s="19" t="s">
        <v>53</v>
      </c>
      <c r="B10" s="168">
        <v>2.3280949524676565E-2</v>
      </c>
      <c r="C10" s="169">
        <v>8.3513749323634867E-2</v>
      </c>
      <c r="D10" s="169">
        <v>7.3942704104561843E-2</v>
      </c>
      <c r="E10" s="170">
        <v>3.0854599202638999E-2</v>
      </c>
      <c r="F10" s="18"/>
      <c r="G10" s="19" t="s">
        <v>53</v>
      </c>
      <c r="H10" s="168">
        <v>2.3280949524676565E-2</v>
      </c>
      <c r="I10" s="169">
        <v>8.3513749323634867E-2</v>
      </c>
      <c r="J10" s="169">
        <v>7.3942704104561843E-2</v>
      </c>
      <c r="K10" s="170">
        <v>3.0854599202638999E-2</v>
      </c>
      <c r="L10" s="18"/>
    </row>
    <row r="11" spans="1:13" x14ac:dyDescent="0.35">
      <c r="A11" s="15" t="s">
        <v>168</v>
      </c>
      <c r="B11" s="165">
        <v>117976.51811155456</v>
      </c>
      <c r="C11" s="166">
        <v>33978.436467799998</v>
      </c>
      <c r="D11" s="166">
        <v>243241.17678060729</v>
      </c>
      <c r="E11" s="167">
        <v>82210.996387303894</v>
      </c>
      <c r="G11" s="15" t="s">
        <v>168</v>
      </c>
      <c r="H11" s="165">
        <v>133111.41450044347</v>
      </c>
      <c r="I11" s="166">
        <v>43277.193134466666</v>
      </c>
      <c r="J11" s="166">
        <v>389034.32678060728</v>
      </c>
      <c r="K11" s="167">
        <v>104773.93832278774</v>
      </c>
    </row>
    <row r="12" spans="1:13" x14ac:dyDescent="0.35">
      <c r="A12" s="15" t="s">
        <v>171</v>
      </c>
      <c r="B12" s="165">
        <v>95888.08760304423</v>
      </c>
      <c r="C12" s="166">
        <v>31617.6974109</v>
      </c>
      <c r="D12" s="166">
        <v>201152.39350664284</v>
      </c>
      <c r="E12" s="167">
        <v>69703.289213211843</v>
      </c>
      <c r="G12" s="15" t="s">
        <v>171</v>
      </c>
      <c r="H12" s="165">
        <v>111022.98399193311</v>
      </c>
      <c r="I12" s="166">
        <v>40916.454077566668</v>
      </c>
      <c r="J12" s="166">
        <v>346945.5435066428</v>
      </c>
      <c r="K12" s="167">
        <v>92266.231148695748</v>
      </c>
    </row>
    <row r="13" spans="1:13" x14ac:dyDescent="0.35">
      <c r="A13" s="15" t="s">
        <v>172</v>
      </c>
      <c r="B13" s="165">
        <f>B12-B11</f>
        <v>-22088.430508510326</v>
      </c>
      <c r="C13" s="166">
        <f t="shared" ref="C13:E13" si="0">C12-C11</f>
        <v>-2360.7390568999981</v>
      </c>
      <c r="D13" s="166">
        <f t="shared" si="0"/>
        <v>-42088.783273964451</v>
      </c>
      <c r="E13" s="167">
        <f t="shared" si="0"/>
        <v>-12507.707174092051</v>
      </c>
      <c r="F13" s="17"/>
      <c r="G13" s="15" t="s">
        <v>172</v>
      </c>
      <c r="H13" s="165">
        <f>H12-H11</f>
        <v>-22088.430508510355</v>
      </c>
      <c r="I13" s="166">
        <f t="shared" ref="I13:K13" si="1">I12-I11</f>
        <v>-2360.7390568999981</v>
      </c>
      <c r="J13" s="166">
        <f t="shared" si="1"/>
        <v>-42088.78327396448</v>
      </c>
      <c r="K13" s="167">
        <f t="shared" si="1"/>
        <v>-12507.707174091993</v>
      </c>
    </row>
    <row r="14" spans="1:13" x14ac:dyDescent="0.35">
      <c r="A14" s="16" t="s">
        <v>173</v>
      </c>
      <c r="B14" s="171">
        <f>B13/B11</f>
        <v>-0.18722734712024863</v>
      </c>
      <c r="C14" s="172">
        <f t="shared" ref="C14:E14" si="2">C13/C11</f>
        <v>-6.9477565842006178E-2</v>
      </c>
      <c r="D14" s="172">
        <f t="shared" si="2"/>
        <v>-0.17303313456638414</v>
      </c>
      <c r="E14" s="173">
        <f t="shared" si="2"/>
        <v>-0.15214153487651508</v>
      </c>
      <c r="G14" s="16" t="s">
        <v>173</v>
      </c>
      <c r="H14" s="171">
        <f>H13/H11</f>
        <v>-0.16593941692683889</v>
      </c>
      <c r="I14" s="172">
        <f t="shared" ref="I14:K14" si="3">I13/I11</f>
        <v>-5.4549264541370331E-2</v>
      </c>
      <c r="J14" s="172">
        <f t="shared" si="3"/>
        <v>-0.10818783941834548</v>
      </c>
      <c r="K14" s="173">
        <f t="shared" si="3"/>
        <v>-0.11937803784332536</v>
      </c>
    </row>
    <row r="15" spans="1:13" s="13" customFormat="1" x14ac:dyDescent="0.35">
      <c r="A15" s="13" t="s">
        <v>54</v>
      </c>
      <c r="B15" s="174"/>
      <c r="C15" s="174"/>
      <c r="D15" s="174"/>
      <c r="E15" s="174"/>
      <c r="G15" s="13" t="s">
        <v>54</v>
      </c>
      <c r="H15" s="174"/>
      <c r="I15" s="174"/>
      <c r="J15" s="174"/>
      <c r="K15" s="174"/>
    </row>
    <row r="16" spans="1:13" x14ac:dyDescent="0.35">
      <c r="A16" s="14" t="str">
        <f>A7</f>
        <v>Number of Accounts</v>
      </c>
      <c r="B16" s="162">
        <v>0</v>
      </c>
      <c r="C16" s="163">
        <v>3</v>
      </c>
      <c r="D16" s="163">
        <v>17</v>
      </c>
      <c r="E16" s="164">
        <v>12</v>
      </c>
      <c r="G16" s="14" t="str">
        <f>G7</f>
        <v>Number of Accounts</v>
      </c>
      <c r="H16" s="162">
        <v>0</v>
      </c>
      <c r="I16" s="163">
        <v>3</v>
      </c>
      <c r="J16" s="163">
        <v>17</v>
      </c>
      <c r="K16" s="164">
        <v>12</v>
      </c>
    </row>
    <row r="17" spans="1:11" x14ac:dyDescent="0.35">
      <c r="A17" s="15" t="str">
        <f>A8</f>
        <v>Monthly Usage (MWh)</v>
      </c>
      <c r="B17" s="165" t="s">
        <v>196</v>
      </c>
      <c r="C17" s="166">
        <v>661.41758273333323</v>
      </c>
      <c r="D17" s="166">
        <v>1056.6835818980394</v>
      </c>
      <c r="E17" s="167">
        <v>1391.1324491958333</v>
      </c>
      <c r="G17" s="15" t="str">
        <f>G8</f>
        <v>Monthly Usage (MWh)</v>
      </c>
      <c r="H17" s="165" t="s">
        <v>196</v>
      </c>
      <c r="I17" s="166">
        <v>661.41758273333323</v>
      </c>
      <c r="J17" s="166">
        <v>1056.6835818980394</v>
      </c>
      <c r="K17" s="167">
        <v>1391.1324491958333</v>
      </c>
    </row>
    <row r="18" spans="1:11" x14ac:dyDescent="0.35">
      <c r="A18" s="15" t="str">
        <f>A9</f>
        <v>Average Billing Capacity (MW)</v>
      </c>
      <c r="B18" s="165" t="s">
        <v>196</v>
      </c>
      <c r="C18" s="166">
        <v>6.2629125555555554</v>
      </c>
      <c r="D18" s="166">
        <v>7.1612577549019614</v>
      </c>
      <c r="E18" s="167">
        <v>0.83204794896494449</v>
      </c>
      <c r="G18" s="15" t="str">
        <f>G9</f>
        <v>Average Billing Capacity (MW)</v>
      </c>
      <c r="H18" s="165" t="s">
        <v>196</v>
      </c>
      <c r="I18" s="166">
        <v>6.2629125555555554</v>
      </c>
      <c r="J18" s="166">
        <v>7.1612577549019614</v>
      </c>
      <c r="K18" s="167">
        <v>0.83204794896494449</v>
      </c>
    </row>
    <row r="19" spans="1:11" x14ac:dyDescent="0.35">
      <c r="A19" s="15" t="str">
        <f>A10</f>
        <v>Load Factor (%)</v>
      </c>
      <c r="B19" s="168" t="s">
        <v>196</v>
      </c>
      <c r="C19" s="169">
        <v>0.20193295072458747</v>
      </c>
      <c r="D19" s="169">
        <v>0.18613855642985938</v>
      </c>
      <c r="E19" s="170">
        <v>0.14766404220258847</v>
      </c>
      <c r="G19" s="15" t="str">
        <f>G10</f>
        <v>Load Factor (%)</v>
      </c>
      <c r="H19" s="168" t="s">
        <v>196</v>
      </c>
      <c r="I19" s="169">
        <v>0.20193295072458747</v>
      </c>
      <c r="J19" s="169">
        <v>0.18613855642985938</v>
      </c>
      <c r="K19" s="170">
        <v>0.14766404220258847</v>
      </c>
    </row>
    <row r="20" spans="1:11" x14ac:dyDescent="0.35">
      <c r="A20" s="15" t="str">
        <f>A11</f>
        <v>2019 Test Year Monthly Bill ($)</v>
      </c>
      <c r="B20" s="165" t="s">
        <v>196</v>
      </c>
      <c r="C20" s="166">
        <v>77177.421488518652</v>
      </c>
      <c r="D20" s="166">
        <v>77922.898791373402</v>
      </c>
      <c r="E20" s="167">
        <v>76848.730217373159</v>
      </c>
      <c r="G20" s="15" t="str">
        <f>G11</f>
        <v>2019 Test Year Monthly Bill ($)</v>
      </c>
      <c r="H20" s="165" t="s">
        <v>196</v>
      </c>
      <c r="I20" s="166">
        <v>116217.93176629643</v>
      </c>
      <c r="J20" s="166">
        <v>141975.58055607931</v>
      </c>
      <c r="K20" s="167">
        <v>152549.35695348427</v>
      </c>
    </row>
    <row r="21" spans="1:11" x14ac:dyDescent="0.35">
      <c r="A21" s="15" t="str">
        <f t="shared" ref="A21:A23" si="4">A12</f>
        <v>2019 Preferred Monthly Bill ($)</v>
      </c>
      <c r="B21" s="165" t="s">
        <v>196</v>
      </c>
      <c r="C21" s="166">
        <v>72688.015016528225</v>
      </c>
      <c r="D21" s="166">
        <v>74530.540838224159</v>
      </c>
      <c r="E21" s="167">
        <v>74084.770389762896</v>
      </c>
      <c r="G21" s="15" t="str">
        <f t="shared" ref="G21:G23" si="5">G12</f>
        <v>2019 Preferred Monthly Bill ($)</v>
      </c>
      <c r="H21" s="165" t="s">
        <v>196</v>
      </c>
      <c r="I21" s="166">
        <v>111728.52529430599</v>
      </c>
      <c r="J21" s="166">
        <v>138583.22260293004</v>
      </c>
      <c r="K21" s="167">
        <v>149785.39712587398</v>
      </c>
    </row>
    <row r="22" spans="1:11" x14ac:dyDescent="0.35">
      <c r="A22" s="15" t="str">
        <f t="shared" si="4"/>
        <v>2019 Test Year - 2019 Preferred Increase ($)</v>
      </c>
      <c r="B22" s="165" t="str">
        <f>IF($B$16=0,"NA",B21-B20)</f>
        <v>NA</v>
      </c>
      <c r="C22" s="166">
        <f t="shared" ref="C22:D22" si="6">C21-C20</f>
        <v>-4489.4064719904272</v>
      </c>
      <c r="D22" s="166">
        <f t="shared" si="6"/>
        <v>-3392.3579531492433</v>
      </c>
      <c r="E22" s="167">
        <f>IF(E16=0,"NA",E21-E20)</f>
        <v>-2763.9598276102624</v>
      </c>
      <c r="G22" s="15" t="str">
        <f t="shared" si="5"/>
        <v>2019 Test Year - 2019 Preferred Increase ($)</v>
      </c>
      <c r="H22" s="165" t="str">
        <f>IF($H$16=0,"NA",H21-H20)</f>
        <v>NA</v>
      </c>
      <c r="I22" s="166">
        <f t="shared" ref="I22:J22" si="7">I21-I20</f>
        <v>-4489.4064719904418</v>
      </c>
      <c r="J22" s="166">
        <f t="shared" si="7"/>
        <v>-3392.3579531492724</v>
      </c>
      <c r="K22" s="167">
        <f>IF(K16=0,"NA",K21-K20)</f>
        <v>-2763.9598276102915</v>
      </c>
    </row>
    <row r="23" spans="1:11" x14ac:dyDescent="0.35">
      <c r="A23" s="15" t="str">
        <f t="shared" si="4"/>
        <v>2019 Test Year - 2019 Preferred Increase (%)</v>
      </c>
      <c r="B23" s="171" t="str">
        <f>IF($B$16=0,"NA",B22/B20)</f>
        <v>NA</v>
      </c>
      <c r="C23" s="172">
        <f t="shared" ref="C23:D23" si="8">C22/C20</f>
        <v>-5.8169946409239608E-2</v>
      </c>
      <c r="D23" s="172">
        <f t="shared" si="8"/>
        <v>-4.353480178184542E-2</v>
      </c>
      <c r="E23" s="173">
        <f>IF(E16=0,"NA",E22/E20)</f>
        <v>-3.5966239387328423E-2</v>
      </c>
      <c r="G23" s="15" t="str">
        <f t="shared" si="5"/>
        <v>2019 Test Year - 2019 Preferred Increase (%)</v>
      </c>
      <c r="H23" s="171" t="str">
        <f>IF($H$16=0,"NA",H22/H20)</f>
        <v>NA</v>
      </c>
      <c r="I23" s="172">
        <f t="shared" ref="I23:J23" si="9">I22/I20</f>
        <v>-3.8629206386310719E-2</v>
      </c>
      <c r="J23" s="172">
        <f t="shared" si="9"/>
        <v>-2.3893953733890992E-2</v>
      </c>
      <c r="K23" s="173">
        <f>IF(K16=0,"NA",K22/K20)</f>
        <v>-1.8118462658961488E-2</v>
      </c>
    </row>
    <row r="24" spans="1:11" s="13" customFormat="1" x14ac:dyDescent="0.35">
      <c r="A24" s="13" t="s">
        <v>55</v>
      </c>
      <c r="B24" s="174"/>
      <c r="C24" s="174"/>
      <c r="D24" s="174"/>
      <c r="E24" s="174"/>
      <c r="G24" s="13" t="s">
        <v>55</v>
      </c>
      <c r="H24" s="174"/>
      <c r="I24" s="174"/>
      <c r="J24" s="174"/>
      <c r="K24" s="174"/>
    </row>
    <row r="25" spans="1:11" x14ac:dyDescent="0.35">
      <c r="A25" s="14" t="str">
        <f>A16</f>
        <v>Number of Accounts</v>
      </c>
      <c r="B25" s="162">
        <v>11</v>
      </c>
      <c r="C25" s="163">
        <v>24</v>
      </c>
      <c r="D25" s="163">
        <v>20</v>
      </c>
      <c r="E25" s="164">
        <v>2</v>
      </c>
      <c r="G25" s="14" t="str">
        <f>G16</f>
        <v>Number of Accounts</v>
      </c>
      <c r="H25" s="162">
        <v>11</v>
      </c>
      <c r="I25" s="163">
        <v>24</v>
      </c>
      <c r="J25" s="163">
        <v>20</v>
      </c>
      <c r="K25" s="164">
        <v>2</v>
      </c>
    </row>
    <row r="26" spans="1:11" x14ac:dyDescent="0.35">
      <c r="A26" s="15" t="str">
        <f>A17</f>
        <v>Monthly Usage (MWh)</v>
      </c>
      <c r="B26" s="165">
        <v>4003.1275654606056</v>
      </c>
      <c r="C26" s="166">
        <v>4108.886573720486</v>
      </c>
      <c r="D26" s="166">
        <v>2284.7109177329166</v>
      </c>
      <c r="E26" s="167">
        <v>6318.8977124833327</v>
      </c>
      <c r="G26" s="15" t="str">
        <f>G17</f>
        <v>Monthly Usage (MWh)</v>
      </c>
      <c r="H26" s="165">
        <v>4003.1275654606056</v>
      </c>
      <c r="I26" s="166">
        <v>4108.886573720486</v>
      </c>
      <c r="J26" s="166">
        <v>2284.7109177329166</v>
      </c>
      <c r="K26" s="167">
        <v>6318.8977124833327</v>
      </c>
    </row>
    <row r="27" spans="1:11" x14ac:dyDescent="0.35">
      <c r="A27" s="15" t="str">
        <f>A18</f>
        <v>Average Billing Capacity (MW)</v>
      </c>
      <c r="B27" s="165">
        <v>15.281988269696972</v>
      </c>
      <c r="C27" s="166">
        <v>17.750274008055552</v>
      </c>
      <c r="D27" s="166">
        <v>11.702443765</v>
      </c>
      <c r="E27" s="167">
        <v>24.397876666666669</v>
      </c>
      <c r="G27" s="15" t="str">
        <f>G18</f>
        <v>Average Billing Capacity (MW)</v>
      </c>
      <c r="H27" s="165">
        <v>15.281988269696972</v>
      </c>
      <c r="I27" s="166">
        <v>17.750274008055552</v>
      </c>
      <c r="J27" s="166">
        <v>11.702443765</v>
      </c>
      <c r="K27" s="167">
        <v>24.397876666666669</v>
      </c>
    </row>
    <row r="28" spans="1:11" x14ac:dyDescent="0.35">
      <c r="A28" s="15" t="str">
        <f>A19</f>
        <v>Load Factor (%)</v>
      </c>
      <c r="B28" s="168">
        <v>0.35891070138518877</v>
      </c>
      <c r="C28" s="169">
        <v>0.33279512106347953</v>
      </c>
      <c r="D28" s="169">
        <v>0.33172223872154383</v>
      </c>
      <c r="E28" s="170">
        <v>0.37131011138022929</v>
      </c>
      <c r="G28" s="15" t="str">
        <f>G19</f>
        <v>Load Factor (%)</v>
      </c>
      <c r="H28" s="168">
        <v>0.35891070138518877</v>
      </c>
      <c r="I28" s="169">
        <v>0.33279512106347953</v>
      </c>
      <c r="J28" s="169">
        <v>0.33172223872154383</v>
      </c>
      <c r="K28" s="170">
        <v>0.37131011138022929</v>
      </c>
    </row>
    <row r="29" spans="1:11" x14ac:dyDescent="0.35">
      <c r="A29" s="15" t="str">
        <f>A20</f>
        <v>2019 Test Year Monthly Bill ($)</v>
      </c>
      <c r="B29" s="165">
        <v>206516.28255927021</v>
      </c>
      <c r="C29" s="166">
        <v>185530.81702462526</v>
      </c>
      <c r="D29" s="166">
        <v>129373.52607330114</v>
      </c>
      <c r="E29" s="167">
        <v>177464.38542423199</v>
      </c>
      <c r="G29" s="15" t="str">
        <f>G20</f>
        <v>2019 Test Year Monthly Bill ($)</v>
      </c>
      <c r="H29" s="165">
        <v>435145.66430169443</v>
      </c>
      <c r="I29" s="166">
        <v>419000.14526073652</v>
      </c>
      <c r="J29" s="166">
        <v>254706.76048996783</v>
      </c>
      <c r="K29" s="167">
        <v>511136.26792423194</v>
      </c>
    </row>
    <row r="30" spans="1:11" x14ac:dyDescent="0.35">
      <c r="A30" s="15" t="str">
        <f t="shared" ref="A30:A32" si="10">A21</f>
        <v>2019 Preferred Monthly Bill ($)</v>
      </c>
      <c r="B30" s="165">
        <v>199484.21046159693</v>
      </c>
      <c r="C30" s="166">
        <v>177796.69509297019</v>
      </c>
      <c r="D30" s="166">
        <v>126944.96867809331</v>
      </c>
      <c r="E30" s="167">
        <v>210512.52343621681</v>
      </c>
      <c r="G30" s="15" t="str">
        <f t="shared" ref="G30:G32" si="11">G21</f>
        <v>2019 Preferred Monthly Bill ($)</v>
      </c>
      <c r="H30" s="165">
        <v>428113.59220402112</v>
      </c>
      <c r="I30" s="166">
        <v>411266.02332908125</v>
      </c>
      <c r="J30" s="166">
        <v>252278.20309476001</v>
      </c>
      <c r="K30" s="167">
        <v>544184.4059362167</v>
      </c>
    </row>
    <row r="31" spans="1:11" x14ac:dyDescent="0.35">
      <c r="A31" s="15" t="str">
        <f t="shared" si="10"/>
        <v>2019 Test Year - 2019 Preferred Increase ($)</v>
      </c>
      <c r="B31" s="165">
        <f>B30-B29</f>
        <v>-7032.0720976732846</v>
      </c>
      <c r="C31" s="166">
        <f t="shared" ref="C31:E31" si="12">C30-C29</f>
        <v>-7734.1219316550705</v>
      </c>
      <c r="D31" s="166">
        <f t="shared" si="12"/>
        <v>-2428.5573952078266</v>
      </c>
      <c r="E31" s="167">
        <f t="shared" si="12"/>
        <v>33048.138011984818</v>
      </c>
      <c r="G31" s="15" t="str">
        <f t="shared" si="11"/>
        <v>2019 Test Year - 2019 Preferred Increase ($)</v>
      </c>
      <c r="H31" s="165">
        <f>H30-H29</f>
        <v>-7032.0720976733137</v>
      </c>
      <c r="I31" s="166">
        <f t="shared" ref="I31:K31" si="13">I30-I29</f>
        <v>-7734.1219316552742</v>
      </c>
      <c r="J31" s="166">
        <f t="shared" si="13"/>
        <v>-2428.5573952078121</v>
      </c>
      <c r="K31" s="167">
        <f t="shared" si="13"/>
        <v>33048.13801198476</v>
      </c>
    </row>
    <row r="32" spans="1:11" x14ac:dyDescent="0.35">
      <c r="A32" s="15" t="str">
        <f t="shared" si="10"/>
        <v>2019 Test Year - 2019 Preferred Increase (%)</v>
      </c>
      <c r="B32" s="171">
        <f>B31/B29</f>
        <v>-3.4050932984691307E-2</v>
      </c>
      <c r="C32" s="172">
        <f t="shared" ref="C32:E32" si="14">C31/C29</f>
        <v>-4.168645433512283E-2</v>
      </c>
      <c r="D32" s="172">
        <f t="shared" si="14"/>
        <v>-1.8771671986677101E-2</v>
      </c>
      <c r="E32" s="173">
        <f t="shared" si="14"/>
        <v>0.18622405804399916</v>
      </c>
      <c r="G32" s="15" t="str">
        <f t="shared" si="11"/>
        <v>2019 Test Year - 2019 Preferred Increase (%)</v>
      </c>
      <c r="H32" s="171">
        <f>H31/H29</f>
        <v>-1.6160271547133811E-2</v>
      </c>
      <c r="I32" s="172">
        <f t="shared" ref="I32:K32" si="15">I31/I29</f>
        <v>-1.8458518497272751E-2</v>
      </c>
      <c r="J32" s="172">
        <f t="shared" si="15"/>
        <v>-9.5347190256595722E-3</v>
      </c>
      <c r="K32" s="173">
        <f t="shared" si="15"/>
        <v>6.4656218088761486E-2</v>
      </c>
    </row>
    <row r="33" spans="1:11" s="13" customFormat="1" x14ac:dyDescent="0.35">
      <c r="A33" s="13" t="s">
        <v>56</v>
      </c>
      <c r="B33" s="174"/>
      <c r="C33" s="174"/>
      <c r="D33" s="174"/>
      <c r="E33" s="174"/>
      <c r="G33" s="13" t="s">
        <v>56</v>
      </c>
      <c r="H33" s="174"/>
      <c r="I33" s="174"/>
      <c r="J33" s="174"/>
      <c r="K33" s="174"/>
    </row>
    <row r="34" spans="1:11" x14ac:dyDescent="0.35">
      <c r="A34" s="14" t="str">
        <f>A25</f>
        <v>Number of Accounts</v>
      </c>
      <c r="B34" s="162">
        <v>29</v>
      </c>
      <c r="C34" s="163">
        <v>16</v>
      </c>
      <c r="D34" s="163">
        <v>9</v>
      </c>
      <c r="E34" s="164">
        <v>2</v>
      </c>
      <c r="G34" s="14" t="str">
        <f>G25</f>
        <v>Number of Accounts</v>
      </c>
      <c r="H34" s="162">
        <v>29</v>
      </c>
      <c r="I34" s="163">
        <v>16</v>
      </c>
      <c r="J34" s="163">
        <v>9</v>
      </c>
      <c r="K34" s="164">
        <v>2</v>
      </c>
    </row>
    <row r="35" spans="1:11" x14ac:dyDescent="0.35">
      <c r="A35" s="15" t="str">
        <f>A26</f>
        <v>Monthly Usage (MWh)</v>
      </c>
      <c r="B35" s="165">
        <v>7226.3382950037367</v>
      </c>
      <c r="C35" s="166">
        <v>5049.0813873619791</v>
      </c>
      <c r="D35" s="166">
        <v>6083.7462821111112</v>
      </c>
      <c r="E35" s="167">
        <v>23786.808232916665</v>
      </c>
      <c r="G35" s="15" t="str">
        <f>G26</f>
        <v>Monthly Usage (MWh)</v>
      </c>
      <c r="H35" s="165">
        <v>7226.3382950037367</v>
      </c>
      <c r="I35" s="166">
        <v>5049.0813873619791</v>
      </c>
      <c r="J35" s="166">
        <v>6083.7462821111112</v>
      </c>
      <c r="K35" s="167">
        <v>23786.808232916665</v>
      </c>
    </row>
    <row r="36" spans="1:11" x14ac:dyDescent="0.35">
      <c r="A36" s="15" t="str">
        <f>A27</f>
        <v>Average Billing Capacity (MW)</v>
      </c>
      <c r="B36" s="165">
        <v>19.462151087356322</v>
      </c>
      <c r="C36" s="166">
        <v>17.467419352083333</v>
      </c>
      <c r="D36" s="166">
        <v>18.115470518518517</v>
      </c>
      <c r="E36" s="167">
        <v>67.095928333333333</v>
      </c>
      <c r="G36" s="15" t="str">
        <f>G27</f>
        <v>Average Billing Capacity (MW)</v>
      </c>
      <c r="H36" s="165">
        <v>19.462151087356322</v>
      </c>
      <c r="I36" s="166">
        <v>17.467419352083333</v>
      </c>
      <c r="J36" s="166">
        <v>18.115470518518517</v>
      </c>
      <c r="K36" s="167">
        <v>67.095928333333333</v>
      </c>
    </row>
    <row r="37" spans="1:11" x14ac:dyDescent="0.35">
      <c r="A37" s="15" t="str">
        <f>A28</f>
        <v>Load Factor (%)</v>
      </c>
      <c r="B37" s="168">
        <v>0.45839315011475962</v>
      </c>
      <c r="C37" s="169">
        <v>0.43824044330417417</v>
      </c>
      <c r="D37" s="169">
        <v>0.45822922871910443</v>
      </c>
      <c r="E37" s="170">
        <v>0.46109517845868875</v>
      </c>
      <c r="G37" s="15" t="str">
        <f>G28</f>
        <v>Load Factor (%)</v>
      </c>
      <c r="H37" s="168">
        <v>0.45839315011475962</v>
      </c>
      <c r="I37" s="169">
        <v>0.43824044330417417</v>
      </c>
      <c r="J37" s="169">
        <v>0.45822922871910443</v>
      </c>
      <c r="K37" s="170">
        <v>0.46109517845868875</v>
      </c>
    </row>
    <row r="38" spans="1:11" x14ac:dyDescent="0.35">
      <c r="A38" s="15" t="str">
        <f>A29</f>
        <v>2019 Test Year Monthly Bill ($)</v>
      </c>
      <c r="B38" s="165">
        <v>300252.66659609746</v>
      </c>
      <c r="C38" s="166">
        <v>219217.97720079625</v>
      </c>
      <c r="D38" s="166">
        <v>218676.2062278059</v>
      </c>
      <c r="E38" s="167">
        <v>405734.14429946669</v>
      </c>
      <c r="G38" s="15" t="str">
        <f>G29</f>
        <v>2019 Test Year Monthly Bill ($)</v>
      </c>
      <c r="H38" s="165">
        <v>728821.57198402821</v>
      </c>
      <c r="I38" s="166">
        <v>500903.39136746287</v>
      </c>
      <c r="J38" s="166">
        <v>530897.63067225041</v>
      </c>
      <c r="K38" s="167">
        <v>1306643.2697161336</v>
      </c>
    </row>
    <row r="39" spans="1:11" x14ac:dyDescent="0.35">
      <c r="A39" s="15" t="str">
        <f t="shared" ref="A39:A41" si="16">A30</f>
        <v>2019 Preferred Monthly Bill ($)</v>
      </c>
      <c r="B39" s="165">
        <v>293527.05723162892</v>
      </c>
      <c r="C39" s="166">
        <v>218567.78951360425</v>
      </c>
      <c r="D39" s="166">
        <v>229090.14311110109</v>
      </c>
      <c r="E39" s="167">
        <v>559029.48035496252</v>
      </c>
      <c r="G39" s="15" t="str">
        <f t="shared" ref="G39:G41" si="17">G30</f>
        <v>2019 Preferred Monthly Bill ($)</v>
      </c>
      <c r="H39" s="165">
        <v>722095.96261955961</v>
      </c>
      <c r="I39" s="166">
        <v>500253.20368027093</v>
      </c>
      <c r="J39" s="166">
        <v>541311.5675555456</v>
      </c>
      <c r="K39" s="167">
        <v>1459938.6057716294</v>
      </c>
    </row>
    <row r="40" spans="1:11" x14ac:dyDescent="0.35">
      <c r="A40" s="15" t="str">
        <f t="shared" si="16"/>
        <v>2019 Test Year - 2019 Preferred Increase ($)</v>
      </c>
      <c r="B40" s="165">
        <f>B39-B38</f>
        <v>-6725.6093644685461</v>
      </c>
      <c r="C40" s="166">
        <f t="shared" ref="C40:E40" si="18">C39-C38</f>
        <v>-650.18768719199579</v>
      </c>
      <c r="D40" s="166">
        <f t="shared" si="18"/>
        <v>10413.936883295188</v>
      </c>
      <c r="E40" s="167">
        <f t="shared" si="18"/>
        <v>153295.33605549583</v>
      </c>
      <c r="G40" s="15" t="str">
        <f t="shared" si="17"/>
        <v>2019 Test Year - 2019 Preferred Increase ($)</v>
      </c>
      <c r="H40" s="165">
        <f>H39-H38</f>
        <v>-6725.6093644686043</v>
      </c>
      <c r="I40" s="166">
        <f t="shared" ref="I40:K40" si="19">I39-I38</f>
        <v>-650.18768719193758</v>
      </c>
      <c r="J40" s="166">
        <f t="shared" si="19"/>
        <v>10413.936883295188</v>
      </c>
      <c r="K40" s="167">
        <f t="shared" si="19"/>
        <v>153295.33605549578</v>
      </c>
    </row>
    <row r="41" spans="1:11" x14ac:dyDescent="0.35">
      <c r="A41" s="15" t="str">
        <f t="shared" si="16"/>
        <v>2019 Test Year - 2019 Preferred Increase (%)</v>
      </c>
      <c r="B41" s="171">
        <f>B40/B38</f>
        <v>-2.2399832250335667E-2</v>
      </c>
      <c r="C41" s="172">
        <f t="shared" ref="C41:E41" si="20">C40/C38</f>
        <v>-2.9659414592465008E-3</v>
      </c>
      <c r="D41" s="172">
        <f t="shared" si="20"/>
        <v>4.7622633769521638E-2</v>
      </c>
      <c r="E41" s="173">
        <f t="shared" si="20"/>
        <v>0.37782212369671975</v>
      </c>
      <c r="G41" s="15" t="str">
        <f t="shared" si="17"/>
        <v>2019 Test Year - 2019 Preferred Increase (%)</v>
      </c>
      <c r="H41" s="171">
        <f>H40/H38</f>
        <v>-9.2280602317517477E-3</v>
      </c>
      <c r="I41" s="172">
        <f t="shared" ref="I41:K41" si="21">I40/I38</f>
        <v>-1.2980301159809071E-3</v>
      </c>
      <c r="J41" s="172">
        <f t="shared" si="21"/>
        <v>1.9615715500761445E-2</v>
      </c>
      <c r="K41" s="173">
        <f t="shared" si="21"/>
        <v>0.11731995993734309</v>
      </c>
    </row>
    <row r="42" spans="1:11" s="13" customFormat="1" x14ac:dyDescent="0.35">
      <c r="A42" s="13" t="s">
        <v>57</v>
      </c>
      <c r="B42" s="174"/>
      <c r="C42" s="174"/>
      <c r="D42" s="174"/>
      <c r="E42" s="174"/>
      <c r="G42" s="13" t="s">
        <v>57</v>
      </c>
      <c r="H42" s="174"/>
      <c r="I42" s="174"/>
      <c r="J42" s="174"/>
      <c r="K42" s="174"/>
    </row>
    <row r="43" spans="1:11" x14ac:dyDescent="0.35">
      <c r="A43" s="14" t="str">
        <f>A34</f>
        <v>Number of Accounts</v>
      </c>
      <c r="B43" s="162">
        <v>95</v>
      </c>
      <c r="C43" s="163">
        <v>18</v>
      </c>
      <c r="D43" s="163">
        <v>2</v>
      </c>
      <c r="E43" s="164">
        <v>0</v>
      </c>
      <c r="G43" s="14" t="str">
        <f>G34</f>
        <v>Number of Accounts</v>
      </c>
      <c r="H43" s="162">
        <v>95</v>
      </c>
      <c r="I43" s="163">
        <v>18</v>
      </c>
      <c r="J43" s="163">
        <v>2</v>
      </c>
      <c r="K43" s="164">
        <v>0</v>
      </c>
    </row>
    <row r="44" spans="1:11" x14ac:dyDescent="0.35">
      <c r="A44" s="15" t="str">
        <f>A35</f>
        <v>Monthly Usage (MWh)</v>
      </c>
      <c r="B44" s="165">
        <v>11950.721737327547</v>
      </c>
      <c r="C44" s="166">
        <v>5464.344315219907</v>
      </c>
      <c r="D44" s="166">
        <v>11084.471201749999</v>
      </c>
      <c r="E44" s="167" t="s">
        <v>196</v>
      </c>
      <c r="G44" s="15" t="str">
        <f>G35</f>
        <v>Monthly Usage (MWh)</v>
      </c>
      <c r="H44" s="165">
        <v>11950.721737327547</v>
      </c>
      <c r="I44" s="166">
        <v>5464.344315219907</v>
      </c>
      <c r="J44" s="166">
        <v>11084.471201749999</v>
      </c>
      <c r="K44" s="167" t="s">
        <v>196</v>
      </c>
    </row>
    <row r="45" spans="1:11" x14ac:dyDescent="0.35">
      <c r="A45" s="15" t="str">
        <f>A36</f>
        <v>Average Billing Capacity (MW)</v>
      </c>
      <c r="B45" s="165">
        <v>28.181209244093552</v>
      </c>
      <c r="C45" s="166">
        <v>13.630263433333331</v>
      </c>
      <c r="D45" s="166">
        <v>29.07835</v>
      </c>
      <c r="E45" s="167" t="s">
        <v>196</v>
      </c>
      <c r="G45" s="15" t="str">
        <f>G36</f>
        <v>Average Billing Capacity (MW)</v>
      </c>
      <c r="H45" s="165">
        <v>28.181209244093552</v>
      </c>
      <c r="I45" s="166">
        <v>13.630263433333331</v>
      </c>
      <c r="J45" s="166">
        <v>29.07835</v>
      </c>
      <c r="K45" s="167" t="s">
        <v>196</v>
      </c>
    </row>
    <row r="46" spans="1:11" x14ac:dyDescent="0.35">
      <c r="A46" s="15" t="str">
        <f>A37</f>
        <v>Load Factor (%)</v>
      </c>
      <c r="B46" s="168">
        <v>0.5589995513763415</v>
      </c>
      <c r="C46" s="169">
        <v>0.55515943038306081</v>
      </c>
      <c r="D46" s="169">
        <v>0.53708809787060841</v>
      </c>
      <c r="E46" s="170" t="s">
        <v>196</v>
      </c>
      <c r="G46" s="15" t="str">
        <f>G37</f>
        <v>Load Factor (%)</v>
      </c>
      <c r="H46" s="168">
        <v>0.5589995513763415</v>
      </c>
      <c r="I46" s="169">
        <v>0.55515943038306081</v>
      </c>
      <c r="J46" s="169">
        <v>0.53708809787060841</v>
      </c>
      <c r="K46" s="170" t="s">
        <v>196</v>
      </c>
    </row>
    <row r="47" spans="1:11" x14ac:dyDescent="0.35">
      <c r="A47" s="15" t="str">
        <f>A38</f>
        <v>2019 Test Year Monthly Bill ($)</v>
      </c>
      <c r="B47" s="165">
        <v>448491.11561179289</v>
      </c>
      <c r="C47" s="166">
        <v>198930.28306220926</v>
      </c>
      <c r="D47" s="166">
        <v>365495.21269647329</v>
      </c>
      <c r="E47" s="167" t="s">
        <v>196</v>
      </c>
      <c r="G47" s="15" t="str">
        <f>G38</f>
        <v>2019 Test Year Monthly Bill ($)</v>
      </c>
      <c r="H47" s="165">
        <v>1145696.2275650094</v>
      </c>
      <c r="I47" s="166">
        <v>498801.40116406116</v>
      </c>
      <c r="J47" s="166">
        <v>943520.21977980668</v>
      </c>
      <c r="K47" s="167" t="s">
        <v>196</v>
      </c>
    </row>
    <row r="48" spans="1:11" x14ac:dyDescent="0.35">
      <c r="A48" s="15" t="str">
        <f t="shared" ref="A48:A50" si="22">A39</f>
        <v>2019 Preferred Monthly Bill ($)</v>
      </c>
      <c r="B48" s="165">
        <v>440774.43134002847</v>
      </c>
      <c r="C48" s="166">
        <v>203428.09570315306</v>
      </c>
      <c r="D48" s="166">
        <v>387189.08128652425</v>
      </c>
      <c r="E48" s="167" t="s">
        <v>196</v>
      </c>
      <c r="G48" s="15" t="str">
        <f t="shared" ref="G48:G50" si="23">G39</f>
        <v>2019 Preferred Monthly Bill ($)</v>
      </c>
      <c r="H48" s="165">
        <v>1137979.5432932451</v>
      </c>
      <c r="I48" s="166">
        <v>503299.21380500495</v>
      </c>
      <c r="J48" s="166">
        <v>965214.08836985752</v>
      </c>
      <c r="K48" s="167" t="s">
        <v>196</v>
      </c>
    </row>
    <row r="49" spans="1:11" x14ac:dyDescent="0.35">
      <c r="A49" s="15" t="str">
        <f t="shared" si="22"/>
        <v>2019 Test Year - 2019 Preferred Increase ($)</v>
      </c>
      <c r="B49" s="165">
        <f>IF(B43=0,"NA",B48-B47)</f>
        <v>-7716.6842717644176</v>
      </c>
      <c r="C49" s="166">
        <f t="shared" ref="C49:D49" si="24">C48-C47</f>
        <v>4497.8126409437973</v>
      </c>
      <c r="D49" s="166">
        <f t="shared" si="24"/>
        <v>21693.868590050959</v>
      </c>
      <c r="E49" s="167" t="str">
        <f>IF($E$43=0,"NA",E48-E47)</f>
        <v>NA</v>
      </c>
      <c r="G49" s="15" t="str">
        <f t="shared" si="23"/>
        <v>2019 Test Year - 2019 Preferred Increase ($)</v>
      </c>
      <c r="H49" s="165">
        <f>IF(H43=0,"NA",H48-H47)</f>
        <v>-7716.684271764243</v>
      </c>
      <c r="I49" s="166">
        <f t="shared" ref="I49:J49" si="25">I48-I47</f>
        <v>4497.8126409437973</v>
      </c>
      <c r="J49" s="166">
        <f t="shared" si="25"/>
        <v>21693.868590050843</v>
      </c>
      <c r="K49" s="167" t="str">
        <f>IF($K$43=0,"NA",K48-K47)</f>
        <v>NA</v>
      </c>
    </row>
    <row r="50" spans="1:11" x14ac:dyDescent="0.35">
      <c r="A50" s="15" t="str">
        <f t="shared" si="22"/>
        <v>2019 Test Year - 2019 Preferred Increase (%)</v>
      </c>
      <c r="B50" s="171">
        <f>IF(B43=0,"NA",B49/B47)</f>
        <v>-1.7205879900737794E-2</v>
      </c>
      <c r="C50" s="172">
        <f t="shared" ref="C50:D50" si="26">C49/C47</f>
        <v>2.2609994676060688E-2</v>
      </c>
      <c r="D50" s="172">
        <f t="shared" si="26"/>
        <v>5.9354727056484605E-2</v>
      </c>
      <c r="E50" s="173" t="str">
        <f>IF($E$43=0,"NA",E49/E47)</f>
        <v>NA</v>
      </c>
      <c r="G50" s="15" t="str">
        <f t="shared" si="23"/>
        <v>2019 Test Year - 2019 Preferred Increase (%)</v>
      </c>
      <c r="H50" s="171">
        <f>IF(H43=0,"NA",H49/H47)</f>
        <v>-6.7353667456554328E-3</v>
      </c>
      <c r="I50" s="172">
        <f t="shared" ref="I50:J50" si="27">I49/I47</f>
        <v>9.0172413919591583E-3</v>
      </c>
      <c r="J50" s="172">
        <f t="shared" si="27"/>
        <v>2.2992478735764276E-2</v>
      </c>
      <c r="K50" s="173" t="str">
        <f>IF($K$43=0,"NA",K49/K47)</f>
        <v>NA</v>
      </c>
    </row>
    <row r="51" spans="1:11" s="13" customFormat="1" x14ac:dyDescent="0.35">
      <c r="A51" s="13" t="s">
        <v>58</v>
      </c>
      <c r="B51" s="174"/>
      <c r="C51" s="174"/>
      <c r="D51" s="174"/>
      <c r="E51" s="174"/>
      <c r="G51" s="13" t="s">
        <v>58</v>
      </c>
      <c r="H51" s="174"/>
      <c r="I51" s="174"/>
      <c r="J51" s="174"/>
      <c r="K51" s="174"/>
    </row>
    <row r="52" spans="1:11" x14ac:dyDescent="0.35">
      <c r="A52" s="14" t="str">
        <f>A43</f>
        <v>Number of Accounts</v>
      </c>
      <c r="B52" s="162">
        <v>112</v>
      </c>
      <c r="C52" s="163">
        <v>11</v>
      </c>
      <c r="D52" s="163">
        <v>1</v>
      </c>
      <c r="E52" s="164">
        <v>1</v>
      </c>
      <c r="G52" s="14" t="str">
        <f>G43</f>
        <v>Number of Accounts</v>
      </c>
      <c r="H52" s="162">
        <v>112</v>
      </c>
      <c r="I52" s="163">
        <v>11</v>
      </c>
      <c r="J52" s="163">
        <v>1</v>
      </c>
      <c r="K52" s="164">
        <v>1</v>
      </c>
    </row>
    <row r="53" spans="1:11" x14ac:dyDescent="0.35">
      <c r="A53" s="15" t="str">
        <f>A44</f>
        <v>Monthly Usage (MWh)</v>
      </c>
      <c r="B53" s="165">
        <v>15331.412225504022</v>
      </c>
      <c r="C53" s="166">
        <v>9516.2847000833335</v>
      </c>
      <c r="D53" s="166">
        <v>7551.1008033333337</v>
      </c>
      <c r="E53" s="167">
        <v>28372.966650000002</v>
      </c>
      <c r="G53" s="15" t="str">
        <f>G44</f>
        <v>Monthly Usage (MWh)</v>
      </c>
      <c r="H53" s="165">
        <v>15331.412225504022</v>
      </c>
      <c r="I53" s="166">
        <v>9516.2847000833335</v>
      </c>
      <c r="J53" s="166">
        <v>7551.1008033333337</v>
      </c>
      <c r="K53" s="167">
        <v>28372.966650000002</v>
      </c>
    </row>
    <row r="54" spans="1:11" x14ac:dyDescent="0.35">
      <c r="A54" s="15" t="str">
        <f>A45</f>
        <v>Average Billing Capacity (MW)</v>
      </c>
      <c r="B54" s="165">
        <v>32.705810479464283</v>
      </c>
      <c r="C54" s="166">
        <v>25.916968939393939</v>
      </c>
      <c r="D54" s="166">
        <v>15.448964666666669</v>
      </c>
      <c r="E54" s="167">
        <v>54.249733333333346</v>
      </c>
      <c r="G54" s="15" t="str">
        <f>G45</f>
        <v>Average Billing Capacity (MW)</v>
      </c>
      <c r="H54" s="165">
        <v>32.705810479464283</v>
      </c>
      <c r="I54" s="166">
        <v>25.916968939393939</v>
      </c>
      <c r="J54" s="166">
        <v>15.448964666666669</v>
      </c>
      <c r="K54" s="167">
        <v>54.249733333333346</v>
      </c>
    </row>
    <row r="55" spans="1:11" x14ac:dyDescent="0.35">
      <c r="A55" s="15" t="str">
        <f>A46</f>
        <v>Load Factor (%)</v>
      </c>
      <c r="B55" s="168">
        <v>0.647548815030205</v>
      </c>
      <c r="C55" s="169">
        <v>0.64792178934559774</v>
      </c>
      <c r="D55" s="169">
        <v>0.64470446627236888</v>
      </c>
      <c r="E55" s="170">
        <v>0.67508506681429903</v>
      </c>
      <c r="G55" s="15" t="str">
        <f>G46</f>
        <v>Load Factor (%)</v>
      </c>
      <c r="H55" s="168">
        <v>0.647548815030205</v>
      </c>
      <c r="I55" s="169">
        <v>0.64792178934559774</v>
      </c>
      <c r="J55" s="169">
        <v>0.64470446627236888</v>
      </c>
      <c r="K55" s="170">
        <v>0.67508506681429903</v>
      </c>
    </row>
    <row r="56" spans="1:11" x14ac:dyDescent="0.35">
      <c r="A56" s="15" t="str">
        <f>A47</f>
        <v>2019 Test Year Monthly Bill ($)</v>
      </c>
      <c r="B56" s="165">
        <v>539882.82920638053</v>
      </c>
      <c r="C56" s="166">
        <v>336492.93415902177</v>
      </c>
      <c r="D56" s="166">
        <v>222043.73907026663</v>
      </c>
      <c r="E56" s="167">
        <v>454167.34718533332</v>
      </c>
      <c r="G56" s="15" t="str">
        <f>G47</f>
        <v>2019 Test Year Monthly Bill ($)</v>
      </c>
      <c r="H56" s="165">
        <v>1431818.6535144155</v>
      </c>
      <c r="I56" s="166">
        <v>863034.38324993104</v>
      </c>
      <c r="J56" s="166">
        <v>603503.22740359989</v>
      </c>
      <c r="K56" s="167">
        <v>1681683.0646853333</v>
      </c>
    </row>
    <row r="57" spans="1:11" x14ac:dyDescent="0.35">
      <c r="A57" s="15" t="str">
        <f t="shared" ref="A57:A59" si="28">A48</f>
        <v>2019 Preferred Monthly Bill ($)</v>
      </c>
      <c r="B57" s="165">
        <v>538224.29551151651</v>
      </c>
      <c r="C57" s="166">
        <v>342063.68740717717</v>
      </c>
      <c r="D57" s="166">
        <v>246526.69926630004</v>
      </c>
      <c r="E57" s="167">
        <v>637320.48984516656</v>
      </c>
      <c r="G57" s="15" t="str">
        <f t="shared" ref="G57:G59" si="29">G48</f>
        <v>2019 Preferred Monthly Bill ($)</v>
      </c>
      <c r="H57" s="165">
        <v>1430160.1198195524</v>
      </c>
      <c r="I57" s="166">
        <v>868605.13649808627</v>
      </c>
      <c r="J57" s="166">
        <v>627986.18759963335</v>
      </c>
      <c r="K57" s="167">
        <v>1864836.2073451667</v>
      </c>
    </row>
    <row r="58" spans="1:11" x14ac:dyDescent="0.35">
      <c r="A58" s="15" t="str">
        <f t="shared" si="28"/>
        <v>2019 Test Year - 2019 Preferred Increase ($)</v>
      </c>
      <c r="B58" s="165">
        <f>B57-B56</f>
        <v>-1658.5336948640179</v>
      </c>
      <c r="C58" s="166">
        <f t="shared" ref="C58:E58" si="30">C57-C56</f>
        <v>5570.7532481554081</v>
      </c>
      <c r="D58" s="166">
        <f t="shared" si="30"/>
        <v>24482.960196033411</v>
      </c>
      <c r="E58" s="167">
        <f t="shared" si="30"/>
        <v>183153.14265983325</v>
      </c>
      <c r="G58" s="15" t="str">
        <f t="shared" si="29"/>
        <v>2019 Test Year - 2019 Preferred Increase ($)</v>
      </c>
      <c r="H58" s="165">
        <f>H57-H56</f>
        <v>-1658.5336948630866</v>
      </c>
      <c r="I58" s="166">
        <f t="shared" ref="I58:K58" si="31">I57-I56</f>
        <v>5570.7532481552335</v>
      </c>
      <c r="J58" s="166">
        <f t="shared" si="31"/>
        <v>24482.960196033469</v>
      </c>
      <c r="K58" s="167">
        <f t="shared" si="31"/>
        <v>183153.14265983342</v>
      </c>
    </row>
    <row r="59" spans="1:11" x14ac:dyDescent="0.35">
      <c r="A59" s="15" t="str">
        <f t="shared" si="28"/>
        <v>2019 Test Year - 2019 Preferred Increase (%)</v>
      </c>
      <c r="B59" s="171">
        <f>B58/B56</f>
        <v>-3.0720252713019917E-3</v>
      </c>
      <c r="C59" s="172">
        <f t="shared" ref="C59:E59" si="32">C58/C56</f>
        <v>1.6555334994115357E-2</v>
      </c>
      <c r="D59" s="172">
        <f t="shared" si="32"/>
        <v>0.11026188037792717</v>
      </c>
      <c r="E59" s="173">
        <f t="shared" si="32"/>
        <v>0.40327237040467695</v>
      </c>
      <c r="G59" s="15" t="str">
        <f t="shared" si="29"/>
        <v>2019 Test Year - 2019 Preferred Increase (%)</v>
      </c>
      <c r="H59" s="171">
        <f>H58/H56</f>
        <v>-1.1583406116355561E-3</v>
      </c>
      <c r="I59" s="172">
        <f t="shared" ref="I59:K59" si="33">I58/I56</f>
        <v>6.4548450864465355E-3</v>
      </c>
      <c r="J59" s="172">
        <f t="shared" si="33"/>
        <v>4.0568068378630563E-2</v>
      </c>
      <c r="K59" s="173">
        <f t="shared" si="33"/>
        <v>0.10891061847857995</v>
      </c>
    </row>
    <row r="60" spans="1:11" s="13" customFormat="1" x14ac:dyDescent="0.35">
      <c r="A60" s="13" t="s">
        <v>59</v>
      </c>
      <c r="B60" s="174"/>
      <c r="C60" s="174"/>
      <c r="D60" s="174"/>
      <c r="E60" s="174"/>
      <c r="G60" s="13" t="s">
        <v>59</v>
      </c>
      <c r="H60" s="174"/>
      <c r="I60" s="174"/>
      <c r="J60" s="174"/>
      <c r="K60" s="174"/>
    </row>
    <row r="61" spans="1:11" x14ac:dyDescent="0.35">
      <c r="A61" s="14" t="str">
        <f>A52</f>
        <v>Number of Accounts</v>
      </c>
      <c r="B61" s="162">
        <v>70</v>
      </c>
      <c r="C61" s="163">
        <v>6</v>
      </c>
      <c r="D61" s="163">
        <v>1</v>
      </c>
      <c r="E61" s="164">
        <v>1</v>
      </c>
      <c r="G61" s="14" t="str">
        <f>G52</f>
        <v>Number of Accounts</v>
      </c>
      <c r="H61" s="162">
        <v>70</v>
      </c>
      <c r="I61" s="163">
        <v>6</v>
      </c>
      <c r="J61" s="163">
        <v>1</v>
      </c>
      <c r="K61" s="164">
        <v>1</v>
      </c>
    </row>
    <row r="62" spans="1:11" x14ac:dyDescent="0.35">
      <c r="A62" s="15" t="str">
        <f>A53</f>
        <v>Monthly Usage (MWh)</v>
      </c>
      <c r="B62" s="165">
        <v>9974.4130780114265</v>
      </c>
      <c r="C62" s="166">
        <v>10233.89994038889</v>
      </c>
      <c r="D62" s="166">
        <v>40871.766460833329</v>
      </c>
      <c r="E62" s="167">
        <v>17626.212240000004</v>
      </c>
      <c r="G62" s="15" t="str">
        <f>G53</f>
        <v>Monthly Usage (MWh)</v>
      </c>
      <c r="H62" s="165">
        <v>9974.4130780114265</v>
      </c>
      <c r="I62" s="166">
        <v>10233.89994038889</v>
      </c>
      <c r="J62" s="166">
        <v>40871.766460833329</v>
      </c>
      <c r="K62" s="167">
        <v>17626.212240000004</v>
      </c>
    </row>
    <row r="63" spans="1:11" x14ac:dyDescent="0.35">
      <c r="A63" s="15" t="str">
        <f>A54</f>
        <v>Average Billing Capacity (MW)</v>
      </c>
      <c r="B63" s="165">
        <v>21.05972363190476</v>
      </c>
      <c r="C63" s="166">
        <v>20.687164388888888</v>
      </c>
      <c r="D63" s="166">
        <v>68.269925000000001</v>
      </c>
      <c r="E63" s="167">
        <v>32.063519999999997</v>
      </c>
      <c r="G63" s="15" t="str">
        <f>G54</f>
        <v>Average Billing Capacity (MW)</v>
      </c>
      <c r="H63" s="165">
        <v>21.05972363190476</v>
      </c>
      <c r="I63" s="166">
        <v>20.687164388888888</v>
      </c>
      <c r="J63" s="166">
        <v>68.269925000000001</v>
      </c>
      <c r="K63" s="167">
        <v>32.063519999999997</v>
      </c>
    </row>
    <row r="64" spans="1:11" x14ac:dyDescent="0.35">
      <c r="A64" s="15" t="str">
        <f>A55</f>
        <v>Load Factor (%)</v>
      </c>
      <c r="B64" s="168">
        <v>0.74900449247951673</v>
      </c>
      <c r="C64" s="169">
        <v>0.7233500372356696</v>
      </c>
      <c r="D64" s="169">
        <v>0.79101297719309771</v>
      </c>
      <c r="E64" s="170">
        <v>0.71510174461628107</v>
      </c>
      <c r="G64" s="15" t="str">
        <f>G55</f>
        <v>Load Factor (%)</v>
      </c>
      <c r="H64" s="168">
        <v>0.74900449247951673</v>
      </c>
      <c r="I64" s="169">
        <v>0.7233500372356696</v>
      </c>
      <c r="J64" s="169">
        <v>0.79101297719309771</v>
      </c>
      <c r="K64" s="170">
        <v>0.71510174461628107</v>
      </c>
    </row>
    <row r="65" spans="1:11" x14ac:dyDescent="0.35">
      <c r="A65" s="15" t="str">
        <f>A56</f>
        <v>2019 Test Year Monthly Bill ($)</v>
      </c>
      <c r="B65" s="165">
        <v>333794.76910626283</v>
      </c>
      <c r="C65" s="166">
        <v>307566.53611411998</v>
      </c>
      <c r="D65" s="166">
        <v>834791.64226020023</v>
      </c>
      <c r="E65" s="167">
        <v>313340.79150586663</v>
      </c>
      <c r="G65" s="15" t="str">
        <f>G56</f>
        <v>2019 Test Year Monthly Bill ($)</v>
      </c>
      <c r="H65" s="165">
        <v>889195.11704673909</v>
      </c>
      <c r="I65" s="166">
        <v>835070.82444745337</v>
      </c>
      <c r="J65" s="166">
        <v>2883238.7597602005</v>
      </c>
      <c r="K65" s="167">
        <v>1014586.3665058666</v>
      </c>
    </row>
    <row r="66" spans="1:11" x14ac:dyDescent="0.35">
      <c r="A66" s="15" t="str">
        <f t="shared" ref="A66:A68" si="34">A57</f>
        <v>2019 Preferred Monthly Bill ($)</v>
      </c>
      <c r="B66" s="165">
        <v>342830.68788983178</v>
      </c>
      <c r="C66" s="166">
        <v>331158.71187640174</v>
      </c>
      <c r="D66" s="166">
        <v>1016550.0588874751</v>
      </c>
      <c r="E66" s="167">
        <v>421129.26861093327</v>
      </c>
      <c r="G66" s="15" t="str">
        <f t="shared" ref="G66:G68" si="35">G57</f>
        <v>2019 Preferred Monthly Bill ($)</v>
      </c>
      <c r="H66" s="165">
        <v>898231.03583030764</v>
      </c>
      <c r="I66" s="166">
        <v>858663.00020973512</v>
      </c>
      <c r="J66" s="166">
        <v>3064997.1763874753</v>
      </c>
      <c r="K66" s="167">
        <v>1122374.8436109333</v>
      </c>
    </row>
    <row r="67" spans="1:11" x14ac:dyDescent="0.35">
      <c r="A67" s="15" t="str">
        <f t="shared" si="34"/>
        <v>2019 Test Year - 2019 Preferred Increase ($)</v>
      </c>
      <c r="B67" s="165">
        <f>B66-B65</f>
        <v>9035.9187835689518</v>
      </c>
      <c r="C67" s="166">
        <f t="shared" ref="C67:E67" si="36">C66-C65</f>
        <v>23592.175762281753</v>
      </c>
      <c r="D67" s="166">
        <f t="shared" si="36"/>
        <v>181758.41662727483</v>
      </c>
      <c r="E67" s="167">
        <f t="shared" si="36"/>
        <v>107788.47710506665</v>
      </c>
      <c r="G67" s="15" t="str">
        <f t="shared" si="35"/>
        <v>2019 Test Year - 2019 Preferred Increase ($)</v>
      </c>
      <c r="H67" s="165">
        <f>H66-H65</f>
        <v>9035.9187835685443</v>
      </c>
      <c r="I67" s="166">
        <f t="shared" ref="I67:K67" si="37">I66-I65</f>
        <v>23592.175762281753</v>
      </c>
      <c r="J67" s="166">
        <f t="shared" si="37"/>
        <v>181758.41662727483</v>
      </c>
      <c r="K67" s="167">
        <f t="shared" si="37"/>
        <v>107788.47710506665</v>
      </c>
    </row>
    <row r="68" spans="1:11" x14ac:dyDescent="0.35">
      <c r="A68" s="15" t="str">
        <f t="shared" si="34"/>
        <v>2019 Test Year - 2019 Preferred Increase (%)</v>
      </c>
      <c r="B68" s="171">
        <f>B67/B65</f>
        <v>2.707028276016029E-2</v>
      </c>
      <c r="C68" s="172">
        <f t="shared" ref="C68:E68" si="38">C67/C65</f>
        <v>7.6705925359604382E-2</v>
      </c>
      <c r="D68" s="172">
        <f t="shared" si="38"/>
        <v>0.21772908043875897</v>
      </c>
      <c r="E68" s="173">
        <f t="shared" si="38"/>
        <v>0.34399758993092522</v>
      </c>
      <c r="G68" s="15" t="str">
        <f t="shared" si="35"/>
        <v>2019 Test Year - 2019 Preferred Increase (%)</v>
      </c>
      <c r="H68" s="171">
        <f>H67/H65</f>
        <v>1.0161907786425221E-2</v>
      </c>
      <c r="I68" s="172">
        <f t="shared" ref="I68:K68" si="39">I67/I65</f>
        <v>2.8251706408126687E-2</v>
      </c>
      <c r="J68" s="172">
        <f t="shared" si="39"/>
        <v>6.3039668848788546E-2</v>
      </c>
      <c r="K68" s="173">
        <f t="shared" si="39"/>
        <v>0.10623883846998587</v>
      </c>
    </row>
    <row r="69" spans="1:11" x14ac:dyDescent="0.35">
      <c r="A69" s="13" t="s">
        <v>60</v>
      </c>
      <c r="B69" s="175"/>
      <c r="C69" s="175"/>
      <c r="D69" s="175"/>
      <c r="E69" s="175"/>
      <c r="G69" s="13" t="s">
        <v>60</v>
      </c>
      <c r="H69" s="175"/>
      <c r="I69" s="175"/>
      <c r="J69" s="175"/>
      <c r="K69" s="175"/>
    </row>
    <row r="70" spans="1:11" x14ac:dyDescent="0.35">
      <c r="A70" s="14" t="str">
        <f>A61</f>
        <v>Number of Accounts</v>
      </c>
      <c r="B70" s="162">
        <v>27</v>
      </c>
      <c r="C70" s="163">
        <v>0</v>
      </c>
      <c r="D70" s="163">
        <v>1</v>
      </c>
      <c r="E70" s="164">
        <v>0</v>
      </c>
      <c r="G70" s="14" t="str">
        <f>G61</f>
        <v>Number of Accounts</v>
      </c>
      <c r="H70" s="162">
        <v>27</v>
      </c>
      <c r="I70" s="163">
        <v>0</v>
      </c>
      <c r="J70" s="163">
        <v>1</v>
      </c>
      <c r="K70" s="164">
        <v>0</v>
      </c>
    </row>
    <row r="71" spans="1:11" x14ac:dyDescent="0.35">
      <c r="A71" s="15" t="str">
        <f>A62</f>
        <v>Monthly Usage (MWh)</v>
      </c>
      <c r="B71" s="165">
        <v>12904.329238814817</v>
      </c>
      <c r="C71" s="166" t="s">
        <v>196</v>
      </c>
      <c r="D71" s="166">
        <v>36981.242850000002</v>
      </c>
      <c r="E71" s="167" t="s">
        <v>196</v>
      </c>
      <c r="G71" s="15" t="str">
        <f>G62</f>
        <v>Monthly Usage (MWh)</v>
      </c>
      <c r="H71" s="165">
        <v>12904.329238814817</v>
      </c>
      <c r="I71" s="166" t="s">
        <v>196</v>
      </c>
      <c r="J71" s="166">
        <v>36981.242850000002</v>
      </c>
      <c r="K71" s="167" t="s">
        <v>196</v>
      </c>
    </row>
    <row r="72" spans="1:11" x14ac:dyDescent="0.35">
      <c r="A72" s="15" t="str">
        <f>A63</f>
        <v>Average Billing Capacity (MW)</v>
      </c>
      <c r="B72" s="165">
        <v>21.621555922222225</v>
      </c>
      <c r="C72" s="166" t="s">
        <v>196</v>
      </c>
      <c r="D72" s="166">
        <v>59.752679999999998</v>
      </c>
      <c r="E72" s="167" t="s">
        <v>196</v>
      </c>
      <c r="G72" s="15" t="str">
        <f>G63</f>
        <v>Average Billing Capacity (MW)</v>
      </c>
      <c r="H72" s="165">
        <v>21.621555922222225</v>
      </c>
      <c r="I72" s="166" t="s">
        <v>196</v>
      </c>
      <c r="J72" s="166">
        <v>59.752679999999998</v>
      </c>
      <c r="K72" s="167" t="s">
        <v>196</v>
      </c>
    </row>
    <row r="73" spans="1:11" x14ac:dyDescent="0.35">
      <c r="A73" s="15" t="str">
        <f>A64</f>
        <v>Load Factor (%)</v>
      </c>
      <c r="B73" s="168">
        <v>0.86391140588952764</v>
      </c>
      <c r="C73" s="169" t="s">
        <v>196</v>
      </c>
      <c r="D73" s="169">
        <v>0.81658924234370645</v>
      </c>
      <c r="E73" s="170" t="s">
        <v>196</v>
      </c>
      <c r="G73" s="15" t="str">
        <f>G64</f>
        <v>Load Factor (%)</v>
      </c>
      <c r="H73" s="168">
        <v>0.86391140588952764</v>
      </c>
      <c r="I73" s="169" t="s">
        <v>196</v>
      </c>
      <c r="J73" s="169">
        <v>0.81658924234370645</v>
      </c>
      <c r="K73" s="170" t="s">
        <v>196</v>
      </c>
    </row>
    <row r="74" spans="1:11" x14ac:dyDescent="0.35">
      <c r="A74" s="15" t="str">
        <f>A65</f>
        <v>2019 Test Year Monthly Bill ($)</v>
      </c>
      <c r="B74" s="165">
        <v>373837.33243254223</v>
      </c>
      <c r="C74" s="166" t="s">
        <v>196</v>
      </c>
      <c r="D74" s="166">
        <v>767041.47931133315</v>
      </c>
      <c r="E74" s="167" t="s">
        <v>196</v>
      </c>
      <c r="G74" s="15" t="str">
        <f>G65</f>
        <v>2019 Test Year Monthly Bill ($)</v>
      </c>
      <c r="H74" s="165">
        <v>1080392.4271856283</v>
      </c>
      <c r="I74" s="166" t="s">
        <v>196</v>
      </c>
      <c r="J74" s="166">
        <v>2466186.0376446666</v>
      </c>
      <c r="K74" s="167" t="s">
        <v>196</v>
      </c>
    </row>
    <row r="75" spans="1:11" x14ac:dyDescent="0.35">
      <c r="A75" s="15" t="str">
        <f t="shared" ref="A75:A77" si="40">A66</f>
        <v>2019 Preferred Monthly Bill ($)</v>
      </c>
      <c r="B75" s="165">
        <v>394468.22465206735</v>
      </c>
      <c r="C75" s="166" t="s">
        <v>196</v>
      </c>
      <c r="D75" s="166">
        <v>922192.38946316671</v>
      </c>
      <c r="E75" s="167" t="s">
        <v>196</v>
      </c>
      <c r="G75" s="15" t="str">
        <f t="shared" ref="G75:G77" si="41">G66</f>
        <v>2019 Preferred Monthly Bill ($)</v>
      </c>
      <c r="H75" s="165">
        <v>1101023.3194051536</v>
      </c>
      <c r="I75" s="166" t="s">
        <v>196</v>
      </c>
      <c r="J75" s="166">
        <v>2621336.9477965003</v>
      </c>
      <c r="K75" s="167" t="s">
        <v>196</v>
      </c>
    </row>
    <row r="76" spans="1:11" x14ac:dyDescent="0.35">
      <c r="A76" s="15" t="str">
        <f t="shared" si="40"/>
        <v>2019 Test Year - 2019 Preferred Increase ($)</v>
      </c>
      <c r="B76" s="165">
        <f>IF(B70=0,"NA",B75-B74)</f>
        <v>20630.892219525122</v>
      </c>
      <c r="C76" s="166" t="str">
        <f>IF($C$70=0,"NA",C75-C74)</f>
        <v>NA</v>
      </c>
      <c r="D76" s="166">
        <f>IF(B70=0,"NA",D75-D74)</f>
        <v>155150.91015183355</v>
      </c>
      <c r="E76" s="167" t="str">
        <f>IF($E$70=0,"NA",E75-E74)</f>
        <v>NA</v>
      </c>
      <c r="G76" s="15" t="str">
        <f t="shared" si="41"/>
        <v>2019 Test Year - 2019 Preferred Increase ($)</v>
      </c>
      <c r="H76" s="165">
        <f>IF(H70=0,"NA",H75-H74)</f>
        <v>20630.892219525296</v>
      </c>
      <c r="I76" s="166" t="str">
        <f>IF($I$70=0,"NA",I75-I74)</f>
        <v>NA</v>
      </c>
      <c r="J76" s="166">
        <f>IF(H70=0,"NA",J75-J74)</f>
        <v>155150.91015183367</v>
      </c>
      <c r="K76" s="167" t="str">
        <f>IF($K$70=0,"NA",K75-K74)</f>
        <v>NA</v>
      </c>
    </row>
    <row r="77" spans="1:11" x14ac:dyDescent="0.35">
      <c r="A77" s="15" t="str">
        <f t="shared" si="40"/>
        <v>2019 Test Year - 2019 Preferred Increase (%)</v>
      </c>
      <c r="B77" s="171">
        <f>IF(B70=0,"NA",B76/B74)</f>
        <v>5.5186816376205289E-2</v>
      </c>
      <c r="C77" s="172" t="str">
        <f>IF($C$70=0,"NA",C76/C74)</f>
        <v>NA</v>
      </c>
      <c r="D77" s="172">
        <f>IF(B70=0,"NA",D76/D74)</f>
        <v>0.20227186447743539</v>
      </c>
      <c r="E77" s="173" t="str">
        <f>IF($E$70=0,"NA",E76/E74)</f>
        <v>NA</v>
      </c>
      <c r="G77" s="15" t="str">
        <f t="shared" si="41"/>
        <v>2019 Test Year - 2019 Preferred Increase (%)</v>
      </c>
      <c r="H77" s="171">
        <f>IF(H70=0,"NA",H76/H74)</f>
        <v>1.9095739381724292E-2</v>
      </c>
      <c r="I77" s="172" t="str">
        <f>IF($I$70=0,"NA",I76/I74)</f>
        <v>NA</v>
      </c>
      <c r="J77" s="172">
        <f>IF(H70=0,"NA",J76/J74)</f>
        <v>6.2911275866280827E-2</v>
      </c>
      <c r="K77" s="173" t="str">
        <f>IF($K$70=0,"NA",K76/K74)</f>
        <v>NA</v>
      </c>
    </row>
    <row r="78" spans="1:11" x14ac:dyDescent="0.35">
      <c r="A78" s="13" t="s">
        <v>61</v>
      </c>
      <c r="B78" s="175"/>
      <c r="C78" s="175"/>
      <c r="D78" s="175"/>
      <c r="E78" s="175"/>
      <c r="G78" s="13" t="s">
        <v>61</v>
      </c>
      <c r="H78" s="175"/>
      <c r="I78" s="175"/>
      <c r="J78" s="175"/>
      <c r="K78" s="175"/>
    </row>
    <row r="79" spans="1:11" x14ac:dyDescent="0.35">
      <c r="A79" s="14" t="str">
        <f>A70</f>
        <v>Number of Accounts</v>
      </c>
      <c r="B79" s="162">
        <v>350</v>
      </c>
      <c r="C79" s="163">
        <v>79</v>
      </c>
      <c r="D79" s="163">
        <v>55</v>
      </c>
      <c r="E79" s="164">
        <v>80</v>
      </c>
      <c r="G79" s="14" t="str">
        <f>G70</f>
        <v>Number of Accounts</v>
      </c>
      <c r="H79" s="162">
        <v>350</v>
      </c>
      <c r="I79" s="163">
        <v>79</v>
      </c>
      <c r="J79" s="163">
        <v>55</v>
      </c>
      <c r="K79" s="164">
        <v>80</v>
      </c>
    </row>
    <row r="80" spans="1:11" x14ac:dyDescent="0.35">
      <c r="A80" s="15" t="str">
        <f>A71</f>
        <v>Monthly Usage (MWh)</v>
      </c>
      <c r="B80" s="165">
        <v>11868.124829052398</v>
      </c>
      <c r="C80" s="166">
        <v>5644.8960650948302</v>
      </c>
      <c r="D80" s="166">
        <v>4266.8008577537885</v>
      </c>
      <c r="E80" s="167">
        <v>1827.0860910416673</v>
      </c>
      <c r="G80" s="15" t="str">
        <f>G71</f>
        <v>Monthly Usage (MWh)</v>
      </c>
      <c r="H80" s="165">
        <v>11868.124829052398</v>
      </c>
      <c r="I80" s="166">
        <v>5644.8960650948302</v>
      </c>
      <c r="J80" s="166">
        <v>4266.8008577537885</v>
      </c>
      <c r="K80" s="167">
        <v>1827.0860910416673</v>
      </c>
    </row>
    <row r="81" spans="1:11" x14ac:dyDescent="0.35">
      <c r="A81" s="15" t="str">
        <f>A72</f>
        <v>Average Billing Capacity (MW)</v>
      </c>
      <c r="B81" s="165">
        <v>26.620196338634923</v>
      </c>
      <c r="C81" s="166">
        <v>17.477304366582278</v>
      </c>
      <c r="D81" s="166">
        <v>16.791735056969703</v>
      </c>
      <c r="E81" s="167">
        <v>20.677554032499991</v>
      </c>
      <c r="G81" s="15" t="str">
        <f>G72</f>
        <v>Average Billing Capacity (MW)</v>
      </c>
      <c r="H81" s="165">
        <v>26.620196338634923</v>
      </c>
      <c r="I81" s="166">
        <v>17.477304366582278</v>
      </c>
      <c r="J81" s="166">
        <v>16.791735056969703</v>
      </c>
      <c r="K81" s="167">
        <v>20.677554032499991</v>
      </c>
    </row>
    <row r="82" spans="1:11" x14ac:dyDescent="0.35">
      <c r="A82" s="15" t="str">
        <f>A73</f>
        <v>Load Factor (%)</v>
      </c>
      <c r="B82" s="168">
        <v>0.62504986246409155</v>
      </c>
      <c r="C82" s="169">
        <v>0.47023230699997937</v>
      </c>
      <c r="D82" s="169">
        <v>0.31900212709416481</v>
      </c>
      <c r="E82" s="170">
        <v>8.4249388101288708E-2</v>
      </c>
      <c r="G82" s="15" t="str">
        <f>G73</f>
        <v>Load Factor (%)</v>
      </c>
      <c r="H82" s="168">
        <v>0.62504986246409155</v>
      </c>
      <c r="I82" s="169">
        <v>0.47023230699997937</v>
      </c>
      <c r="J82" s="169">
        <v>0.31900212709416481</v>
      </c>
      <c r="K82" s="170">
        <v>8.4249388101288708E-2</v>
      </c>
    </row>
    <row r="83" spans="1:11" x14ac:dyDescent="0.35">
      <c r="A83" s="15" t="str">
        <f>A74</f>
        <v>2019 Test Year Monthly Bill ($)</v>
      </c>
      <c r="B83" s="165">
        <v>423484.68632988591</v>
      </c>
      <c r="C83" s="166">
        <v>219662.08268722575</v>
      </c>
      <c r="D83" s="166">
        <v>171055.95727503271</v>
      </c>
      <c r="E83" s="167">
        <v>99414.646709498964</v>
      </c>
      <c r="G83" s="15" t="str">
        <f>G74</f>
        <v>2019 Test Year Monthly Bill ($)</v>
      </c>
      <c r="H83" s="165">
        <v>1106686.2312040925</v>
      </c>
      <c r="I83" s="166">
        <v>530944.52050579083</v>
      </c>
      <c r="J83" s="166">
        <v>394216.44594169955</v>
      </c>
      <c r="K83" s="167">
        <v>183230.06207408229</v>
      </c>
    </row>
    <row r="84" spans="1:11" x14ac:dyDescent="0.35">
      <c r="A84" s="15" t="str">
        <f t="shared" ref="A84:A86" si="42">A75</f>
        <v>2019 Preferred Monthly Bill ($)</v>
      </c>
      <c r="B84" s="165">
        <v>423101.20512257057</v>
      </c>
      <c r="C84" s="166">
        <v>220572.7292696652</v>
      </c>
      <c r="D84" s="166">
        <v>175127.03163687538</v>
      </c>
      <c r="E84" s="167">
        <v>97601.936774184374</v>
      </c>
      <c r="G84" s="15" t="str">
        <f t="shared" ref="G84:G86" si="43">G75</f>
        <v>2019 Preferred Monthly Bill ($)</v>
      </c>
      <c r="H84" s="165">
        <v>1106302.7499967758</v>
      </c>
      <c r="I84" s="166">
        <v>531855.16708823037</v>
      </c>
      <c r="J84" s="166">
        <v>398287.52030354209</v>
      </c>
      <c r="K84" s="167">
        <v>181417.35213876766</v>
      </c>
    </row>
    <row r="85" spans="1:11" x14ac:dyDescent="0.35">
      <c r="A85" s="15" t="str">
        <f t="shared" si="42"/>
        <v>2019 Test Year - 2019 Preferred Increase ($)</v>
      </c>
      <c r="B85" s="165">
        <f>B84-B83</f>
        <v>-383.48120731534436</v>
      </c>
      <c r="C85" s="166">
        <f t="shared" ref="C85:E85" si="44">C84-C83</f>
        <v>910.64658243945451</v>
      </c>
      <c r="D85" s="166">
        <f t="shared" si="44"/>
        <v>4071.0743618426786</v>
      </c>
      <c r="E85" s="167">
        <f t="shared" si="44"/>
        <v>-1812.7099353145895</v>
      </c>
      <c r="G85" s="15" t="str">
        <f t="shared" si="43"/>
        <v>2019 Test Year - 2019 Preferred Increase ($)</v>
      </c>
      <c r="H85" s="165">
        <f>H84-H83</f>
        <v>-383.48120731674135</v>
      </c>
      <c r="I85" s="166">
        <f t="shared" ref="I85:K85" si="45">I84-I83</f>
        <v>910.64658243954182</v>
      </c>
      <c r="J85" s="166">
        <f t="shared" si="45"/>
        <v>4071.0743618425331</v>
      </c>
      <c r="K85" s="167">
        <f t="shared" si="45"/>
        <v>-1812.7099353146332</v>
      </c>
    </row>
    <row r="86" spans="1:11" x14ac:dyDescent="0.35">
      <c r="A86" s="15" t="str">
        <f t="shared" si="42"/>
        <v>2019 Test Year - 2019 Preferred Increase (%)</v>
      </c>
      <c r="B86" s="171">
        <f>B85/B83</f>
        <v>-9.0553736579891426E-4</v>
      </c>
      <c r="C86" s="172">
        <f t="shared" ref="C86:E86" si="46">C85/C83</f>
        <v>4.1456703464662738E-3</v>
      </c>
      <c r="D86" s="172">
        <f t="shared" si="46"/>
        <v>2.3799664312754643E-2</v>
      </c>
      <c r="E86" s="173">
        <f t="shared" si="46"/>
        <v>-1.8233831686909643E-2</v>
      </c>
      <c r="G86" s="15" t="str">
        <f t="shared" si="43"/>
        <v>2019 Test Year - 2019 Preferred Increase (%)</v>
      </c>
      <c r="H86" s="171">
        <f>H85/H83</f>
        <v>-3.4651303730372392E-4</v>
      </c>
      <c r="I86" s="172">
        <f t="shared" ref="I86:K86" si="47">I85/I83</f>
        <v>1.7151445156116075E-3</v>
      </c>
      <c r="J86" s="172">
        <f t="shared" si="47"/>
        <v>1.0327002852754149E-2</v>
      </c>
      <c r="K86" s="173">
        <f t="shared" si="47"/>
        <v>-9.8930814888974448E-3</v>
      </c>
    </row>
  </sheetData>
  <mergeCells count="5">
    <mergeCell ref="A4:A5"/>
    <mergeCell ref="B4:E4"/>
    <mergeCell ref="G4:G5"/>
    <mergeCell ref="H4:K4"/>
    <mergeCell ref="A1:K1"/>
  </mergeCells>
  <printOptions horizontalCentered="1"/>
  <pageMargins left="0.5" right="0.25" top="1" bottom="0.5" header="0.5" footer="0.3"/>
  <pageSetup fitToHeight="0" orientation="portrait" r:id="rId1"/>
  <headerFooter alignWithMargins="0">
    <oddHeader>&amp;L&amp;"Arial,Bold"Alberta Electric System Operator
2018 ISO Tariff Application&amp;C&amp;"Arial,Bold"Public&amp;R&amp;"Arial,Bold"Table X-1
September xx, 2017</oddHeader>
    <oddFooter>&amp;L&amp;"Arial,Bold"Page &amp;P of &amp;N&amp;C&amp;"Arial,Bold"&amp;A&amp;R&amp;"Arial,Bold"&amp;F</oddFooter>
  </headerFooter>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99C01-95AB-4C1A-B272-D20C1DEBA353}">
  <sheetPr>
    <pageSetUpPr fitToPage="1"/>
  </sheetPr>
  <dimension ref="A1:U48"/>
  <sheetViews>
    <sheetView showGridLines="0" zoomScaleNormal="100" workbookViewId="0">
      <selection activeCell="H37" sqref="H37"/>
    </sheetView>
  </sheetViews>
  <sheetFormatPr defaultColWidth="8.7265625" defaultRowHeight="12.5" x14ac:dyDescent="0.35"/>
  <cols>
    <col min="1" max="10" width="8.7265625" style="25"/>
    <col min="11" max="11" width="2.54296875" style="25" customWidth="1"/>
    <col min="12" max="14" width="8.7265625" style="25"/>
    <col min="15" max="15" width="15.453125" style="25" customWidth="1"/>
    <col min="16" max="16" width="5" style="25" customWidth="1"/>
    <col min="17" max="16384" width="8.7265625" style="25"/>
  </cols>
  <sheetData>
    <row r="1" spans="1:21" ht="13" x14ac:dyDescent="0.3">
      <c r="A1" s="191" t="s">
        <v>183</v>
      </c>
      <c r="B1" s="191"/>
      <c r="C1" s="191"/>
      <c r="D1" s="191"/>
      <c r="E1" s="191"/>
      <c r="F1" s="191"/>
      <c r="G1" s="191"/>
      <c r="H1" s="191"/>
      <c r="I1" s="191"/>
      <c r="J1" s="191"/>
      <c r="K1" s="191"/>
      <c r="L1" s="191"/>
      <c r="M1" s="191"/>
      <c r="N1" s="191"/>
      <c r="O1" s="191"/>
      <c r="P1" s="191"/>
      <c r="Q1" s="191"/>
      <c r="R1" s="191"/>
      <c r="S1" s="191"/>
      <c r="T1" s="191"/>
      <c r="U1" s="191"/>
    </row>
    <row r="2" spans="1:21" ht="13" x14ac:dyDescent="0.3">
      <c r="A2" s="8" t="s">
        <v>177</v>
      </c>
      <c r="B2" s="8"/>
      <c r="C2" s="20"/>
      <c r="D2" s="21"/>
      <c r="E2" s="22"/>
      <c r="F2" s="23"/>
      <c r="G2" s="23"/>
      <c r="H2" s="22"/>
      <c r="I2" s="24"/>
      <c r="J2" s="24"/>
      <c r="L2" s="8" t="s">
        <v>185</v>
      </c>
      <c r="M2" s="8"/>
      <c r="N2" s="20"/>
      <c r="O2" s="21"/>
      <c r="P2" s="22"/>
      <c r="Q2" s="23"/>
      <c r="R2" s="23"/>
      <c r="S2" s="22"/>
      <c r="T2" s="24"/>
      <c r="U2" s="24"/>
    </row>
    <row r="28" spans="1:16" ht="14.5" x14ac:dyDescent="0.35">
      <c r="D28"/>
      <c r="E28"/>
      <c r="O28"/>
      <c r="P28"/>
    </row>
    <row r="29" spans="1:16" x14ac:dyDescent="0.35">
      <c r="C29" s="25" t="s">
        <v>64</v>
      </c>
      <c r="E29" s="25" t="s">
        <v>45</v>
      </c>
      <c r="N29" s="25" t="s">
        <v>64</v>
      </c>
      <c r="P29" s="25" t="s">
        <v>45</v>
      </c>
    </row>
    <row r="30" spans="1:16" x14ac:dyDescent="0.35">
      <c r="A30" s="29">
        <v>-0.6</v>
      </c>
      <c r="B30" s="29">
        <v>-0.5</v>
      </c>
      <c r="C30" s="31" t="s">
        <v>73</v>
      </c>
      <c r="E30" s="25">
        <v>0</v>
      </c>
      <c r="L30" s="29">
        <v>-0.6</v>
      </c>
      <c r="M30" s="29">
        <v>-0.5</v>
      </c>
      <c r="N30" s="31" t="s">
        <v>73</v>
      </c>
      <c r="P30" s="25">
        <v>0</v>
      </c>
    </row>
    <row r="31" spans="1:16" x14ac:dyDescent="0.35">
      <c r="A31" s="29">
        <v>-0.5</v>
      </c>
      <c r="B31" s="29">
        <v>-0.4</v>
      </c>
      <c r="C31" s="31" t="s">
        <v>74</v>
      </c>
      <c r="E31" s="25">
        <v>0</v>
      </c>
      <c r="L31" s="29">
        <v>-0.5</v>
      </c>
      <c r="M31" s="29">
        <v>-0.4</v>
      </c>
      <c r="N31" s="31" t="s">
        <v>74</v>
      </c>
      <c r="P31" s="25">
        <v>0</v>
      </c>
    </row>
    <row r="32" spans="1:16" x14ac:dyDescent="0.35">
      <c r="A32" s="29">
        <v>-0.4</v>
      </c>
      <c r="B32" s="29">
        <v>-0.3</v>
      </c>
      <c r="C32" s="31" t="s">
        <v>75</v>
      </c>
      <c r="E32" s="25">
        <v>0</v>
      </c>
      <c r="L32" s="29">
        <v>-0.4</v>
      </c>
      <c r="M32" s="29">
        <v>-0.3</v>
      </c>
      <c r="N32" s="31" t="s">
        <v>75</v>
      </c>
      <c r="P32" s="25">
        <v>0</v>
      </c>
    </row>
    <row r="33" spans="1:18" x14ac:dyDescent="0.35">
      <c r="A33" s="29">
        <v>-0.3</v>
      </c>
      <c r="B33" s="29">
        <v>-0.2</v>
      </c>
      <c r="C33" s="31" t="s">
        <v>76</v>
      </c>
      <c r="E33" s="25">
        <v>10</v>
      </c>
      <c r="L33" s="29">
        <v>-0.3</v>
      </c>
      <c r="M33" s="29">
        <v>-0.2</v>
      </c>
      <c r="N33" s="31" t="s">
        <v>76</v>
      </c>
      <c r="P33" s="25">
        <v>4</v>
      </c>
    </row>
    <row r="34" spans="1:18" x14ac:dyDescent="0.35">
      <c r="A34" s="29">
        <v>-0.2</v>
      </c>
      <c r="B34" s="29">
        <v>-0.1</v>
      </c>
      <c r="C34" s="31" t="s">
        <v>65</v>
      </c>
      <c r="E34" s="25">
        <v>50</v>
      </c>
      <c r="G34" s="29"/>
      <c r="L34" s="29">
        <v>-0.2</v>
      </c>
      <c r="M34" s="29">
        <v>-0.1</v>
      </c>
      <c r="N34" s="31" t="s">
        <v>65</v>
      </c>
      <c r="P34" s="25">
        <v>38</v>
      </c>
      <c r="R34" s="29"/>
    </row>
    <row r="35" spans="1:18" x14ac:dyDescent="0.35">
      <c r="A35" s="29">
        <v>-0.1</v>
      </c>
      <c r="B35" s="29">
        <v>0</v>
      </c>
      <c r="C35" s="31" t="s">
        <v>67</v>
      </c>
      <c r="E35" s="25">
        <v>263</v>
      </c>
      <c r="L35" s="29">
        <v>-0.1</v>
      </c>
      <c r="M35" s="29">
        <v>0</v>
      </c>
      <c r="N35" s="31" t="s">
        <v>67</v>
      </c>
      <c r="P35" s="25">
        <v>281</v>
      </c>
    </row>
    <row r="36" spans="1:18" x14ac:dyDescent="0.35">
      <c r="A36" s="29">
        <v>0</v>
      </c>
      <c r="B36" s="29">
        <v>0.1</v>
      </c>
      <c r="C36" s="31" t="s">
        <v>66</v>
      </c>
      <c r="E36" s="25">
        <v>230</v>
      </c>
      <c r="L36" s="29">
        <v>0</v>
      </c>
      <c r="M36" s="29">
        <v>0.1</v>
      </c>
      <c r="N36" s="31" t="s">
        <v>66</v>
      </c>
      <c r="P36" s="25">
        <v>238</v>
      </c>
    </row>
    <row r="37" spans="1:18" x14ac:dyDescent="0.35">
      <c r="A37" s="29">
        <f>B36</f>
        <v>0.1</v>
      </c>
      <c r="B37" s="30">
        <f>B36+10%</f>
        <v>0.2</v>
      </c>
      <c r="C37" s="31" t="s">
        <v>68</v>
      </c>
      <c r="E37" s="25">
        <v>5</v>
      </c>
      <c r="L37" s="29">
        <f>M36</f>
        <v>0.1</v>
      </c>
      <c r="M37" s="30">
        <f>M36+10%</f>
        <v>0.2</v>
      </c>
      <c r="N37" s="31" t="s">
        <v>68</v>
      </c>
      <c r="P37" s="25">
        <v>3</v>
      </c>
    </row>
    <row r="38" spans="1:18" x14ac:dyDescent="0.35">
      <c r="A38" s="29">
        <f t="shared" ref="A38:A41" si="0">B37</f>
        <v>0.2</v>
      </c>
      <c r="B38" s="30">
        <f t="shared" ref="B38:B41" si="1">B37+10%</f>
        <v>0.30000000000000004</v>
      </c>
      <c r="C38" s="31" t="s">
        <v>69</v>
      </c>
      <c r="E38" s="25">
        <v>3</v>
      </c>
      <c r="L38" s="29">
        <f t="shared" ref="L38:L41" si="2">M37</f>
        <v>0.2</v>
      </c>
      <c r="M38" s="30">
        <f t="shared" ref="M38:M41" si="3">M37+10%</f>
        <v>0.30000000000000004</v>
      </c>
      <c r="N38" s="31" t="s">
        <v>69</v>
      </c>
      <c r="P38" s="25">
        <v>0</v>
      </c>
    </row>
    <row r="39" spans="1:18" x14ac:dyDescent="0.35">
      <c r="A39" s="29">
        <f t="shared" si="0"/>
        <v>0.30000000000000004</v>
      </c>
      <c r="B39" s="30">
        <f t="shared" si="1"/>
        <v>0.4</v>
      </c>
      <c r="C39" s="31" t="s">
        <v>70</v>
      </c>
      <c r="E39" s="25">
        <v>2</v>
      </c>
      <c r="L39" s="29">
        <f t="shared" si="2"/>
        <v>0.30000000000000004</v>
      </c>
      <c r="M39" s="30">
        <f t="shared" si="3"/>
        <v>0.4</v>
      </c>
      <c r="N39" s="31" t="s">
        <v>70</v>
      </c>
      <c r="P39" s="25">
        <v>0</v>
      </c>
    </row>
    <row r="40" spans="1:18" x14ac:dyDescent="0.35">
      <c r="A40" s="29">
        <f t="shared" si="0"/>
        <v>0.4</v>
      </c>
      <c r="B40" s="30">
        <f t="shared" si="1"/>
        <v>0.5</v>
      </c>
      <c r="C40" s="31" t="s">
        <v>71</v>
      </c>
      <c r="E40" s="25">
        <v>1</v>
      </c>
      <c r="L40" s="29">
        <f t="shared" si="2"/>
        <v>0.4</v>
      </c>
      <c r="M40" s="30">
        <f t="shared" si="3"/>
        <v>0.5</v>
      </c>
      <c r="N40" s="31" t="s">
        <v>71</v>
      </c>
      <c r="P40" s="25">
        <v>0</v>
      </c>
    </row>
    <row r="41" spans="1:18" x14ac:dyDescent="0.35">
      <c r="A41" s="29">
        <f t="shared" si="0"/>
        <v>0.5</v>
      </c>
      <c r="B41" s="30">
        <f t="shared" si="1"/>
        <v>0.6</v>
      </c>
      <c r="C41" s="31" t="s">
        <v>72</v>
      </c>
      <c r="E41" s="25">
        <v>0</v>
      </c>
      <c r="L41" s="29">
        <f t="shared" si="2"/>
        <v>0.5</v>
      </c>
      <c r="M41" s="30">
        <f t="shared" si="3"/>
        <v>0.6</v>
      </c>
      <c r="N41" s="31" t="s">
        <v>72</v>
      </c>
      <c r="P41" s="25">
        <v>0</v>
      </c>
    </row>
    <row r="42" spans="1:18" x14ac:dyDescent="0.25">
      <c r="O42" s="26"/>
      <c r="P42" s="26"/>
    </row>
    <row r="43" spans="1:18" x14ac:dyDescent="0.25">
      <c r="O43" s="26"/>
      <c r="P43" s="26"/>
    </row>
    <row r="44" spans="1:18" x14ac:dyDescent="0.25">
      <c r="O44" s="26"/>
      <c r="P44" s="26"/>
    </row>
    <row r="45" spans="1:18" x14ac:dyDescent="0.25">
      <c r="O45" s="26"/>
      <c r="P45" s="26"/>
    </row>
    <row r="46" spans="1:18" x14ac:dyDescent="0.25">
      <c r="O46" s="26"/>
      <c r="P46" s="26"/>
    </row>
    <row r="47" spans="1:18" x14ac:dyDescent="0.25">
      <c r="O47" s="27"/>
      <c r="P47" s="28"/>
    </row>
    <row r="48" spans="1:18" x14ac:dyDescent="0.25">
      <c r="O48" s="27"/>
      <c r="P48" s="28"/>
    </row>
  </sheetData>
  <mergeCells count="1">
    <mergeCell ref="A1:U1"/>
  </mergeCells>
  <printOptions horizontalCentered="1"/>
  <pageMargins left="0.5" right="0.25" top="1" bottom="0.5" header="0.5" footer="0.3"/>
  <pageSetup fitToHeight="0" orientation="portrait" r:id="rId1"/>
  <headerFooter alignWithMargins="0">
    <oddHeader>&amp;L&amp;"Arial,Bold"Alberta Electric System Operator
2018 ISO Tariff Application&amp;C&amp;"Arial,Bold"Public&amp;R&amp;"Arial,Bold"Table X-1
September xx, 2017</oddHeader>
    <oddFooter>&amp;L&amp;"Arial,Bold"Page &amp;P of &amp;N&amp;C&amp;"Arial,Bold"&amp;A&amp;R&amp;"Arial,Bold"&amp;F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72E39-06F1-4E2D-9961-3BB4BDEDBE5D}">
  <dimension ref="A1:T570"/>
  <sheetViews>
    <sheetView workbookViewId="0">
      <selection sqref="A1:T1"/>
    </sheetView>
  </sheetViews>
  <sheetFormatPr defaultRowHeight="14.5" x14ac:dyDescent="0.35"/>
  <cols>
    <col min="1" max="1" width="4" bestFit="1" customWidth="1"/>
    <col min="2" max="2" width="13.1796875" bestFit="1" customWidth="1"/>
    <col min="3" max="3" width="6" bestFit="1" customWidth="1"/>
    <col min="4" max="4" width="7.7265625" bestFit="1" customWidth="1"/>
    <col min="5" max="5" width="5.54296875" bestFit="1" customWidth="1"/>
    <col min="6" max="6" width="6" bestFit="1" customWidth="1"/>
    <col min="7" max="7" width="7" bestFit="1" customWidth="1"/>
    <col min="8" max="9" width="6.26953125" bestFit="1" customWidth="1"/>
    <col min="10" max="10" width="4.54296875" bestFit="1" customWidth="1"/>
    <col min="11" max="11" width="10.26953125" bestFit="1" customWidth="1"/>
    <col min="12" max="13" width="12.26953125" bestFit="1" customWidth="1"/>
    <col min="14" max="15" width="10.7265625" customWidth="1"/>
    <col min="17" max="20" width="14" customWidth="1"/>
  </cols>
  <sheetData>
    <row r="1" spans="1:20" x14ac:dyDescent="0.35">
      <c r="A1" s="191" t="s">
        <v>183</v>
      </c>
      <c r="B1" s="191"/>
      <c r="C1" s="191"/>
      <c r="D1" s="191"/>
      <c r="E1" s="191"/>
      <c r="F1" s="191"/>
      <c r="G1" s="191"/>
      <c r="H1" s="191"/>
      <c r="I1" s="191"/>
      <c r="J1" s="191"/>
      <c r="K1" s="191"/>
      <c r="L1" s="191"/>
      <c r="M1" s="191"/>
      <c r="N1" s="191"/>
      <c r="O1" s="191"/>
      <c r="P1" s="191"/>
      <c r="Q1" s="191"/>
      <c r="R1" s="191"/>
      <c r="S1" s="191"/>
      <c r="T1" s="191"/>
    </row>
    <row r="2" spans="1:20" x14ac:dyDescent="0.35">
      <c r="A2" s="32" t="s">
        <v>178</v>
      </c>
      <c r="B2" s="32"/>
      <c r="C2" s="32"/>
      <c r="D2" s="32"/>
      <c r="E2" s="32"/>
      <c r="F2" s="32"/>
      <c r="G2" s="32"/>
      <c r="H2" s="32"/>
      <c r="I2" s="32"/>
      <c r="J2" s="32"/>
      <c r="K2" s="32"/>
      <c r="L2" s="32"/>
      <c r="M2" s="32"/>
      <c r="N2" s="32"/>
      <c r="O2" s="32"/>
      <c r="Q2" s="198" t="s">
        <v>186</v>
      </c>
      <c r="R2" s="198"/>
      <c r="S2" s="198"/>
      <c r="T2" s="198"/>
    </row>
    <row r="3" spans="1:20" x14ac:dyDescent="0.35">
      <c r="A3" s="199"/>
      <c r="B3" s="199"/>
      <c r="C3" s="199"/>
      <c r="D3" s="199"/>
      <c r="E3" s="199"/>
      <c r="F3" s="199"/>
      <c r="G3" s="199"/>
      <c r="H3" s="199"/>
      <c r="I3" s="199"/>
      <c r="J3" s="199"/>
      <c r="K3" s="199"/>
      <c r="L3" s="199"/>
      <c r="M3" s="199"/>
      <c r="N3" s="199"/>
      <c r="O3" s="199"/>
    </row>
    <row r="4" spans="1:20" x14ac:dyDescent="0.35">
      <c r="A4" s="33"/>
      <c r="B4" s="33"/>
      <c r="C4" s="34" t="s">
        <v>77</v>
      </c>
      <c r="D4" s="35" t="s">
        <v>78</v>
      </c>
      <c r="E4" s="35" t="s">
        <v>34</v>
      </c>
      <c r="F4" s="35" t="s">
        <v>79</v>
      </c>
      <c r="G4" s="35"/>
      <c r="H4" s="35" t="s">
        <v>1</v>
      </c>
      <c r="I4" s="35" t="s">
        <v>0</v>
      </c>
      <c r="J4" s="35" t="s">
        <v>80</v>
      </c>
      <c r="K4" s="35"/>
      <c r="L4" s="200" t="s">
        <v>81</v>
      </c>
      <c r="M4" s="201"/>
      <c r="N4" s="194" t="s">
        <v>174</v>
      </c>
      <c r="O4" s="195"/>
      <c r="Q4" s="200" t="s">
        <v>81</v>
      </c>
      <c r="R4" s="201"/>
      <c r="S4" s="194" t="s">
        <v>174</v>
      </c>
      <c r="T4" s="195"/>
    </row>
    <row r="5" spans="1:20" x14ac:dyDescent="0.35">
      <c r="A5" s="36" t="s">
        <v>82</v>
      </c>
      <c r="B5" s="36" t="s">
        <v>83</v>
      </c>
      <c r="C5" s="37" t="s">
        <v>84</v>
      </c>
      <c r="D5" s="38" t="s">
        <v>85</v>
      </c>
      <c r="E5" s="38" t="s">
        <v>86</v>
      </c>
      <c r="F5" s="38" t="s">
        <v>87</v>
      </c>
      <c r="G5" s="38" t="s">
        <v>191</v>
      </c>
      <c r="H5" s="38" t="s">
        <v>88</v>
      </c>
      <c r="I5" s="38" t="s">
        <v>88</v>
      </c>
      <c r="J5" s="38" t="s">
        <v>89</v>
      </c>
      <c r="K5" s="38"/>
      <c r="L5" s="202"/>
      <c r="M5" s="203"/>
      <c r="N5" s="196" t="s">
        <v>90</v>
      </c>
      <c r="O5" s="197"/>
      <c r="Q5" s="202"/>
      <c r="R5" s="203"/>
      <c r="S5" s="196" t="s">
        <v>90</v>
      </c>
      <c r="T5" s="197"/>
    </row>
    <row r="6" spans="1:20" x14ac:dyDescent="0.35">
      <c r="A6" s="39" t="s">
        <v>91</v>
      </c>
      <c r="B6" s="39" t="s">
        <v>92</v>
      </c>
      <c r="C6" s="40" t="s">
        <v>93</v>
      </c>
      <c r="D6" s="41" t="s">
        <v>94</v>
      </c>
      <c r="E6" s="41" t="s">
        <v>95</v>
      </c>
      <c r="F6" s="41" t="s">
        <v>96</v>
      </c>
      <c r="G6" s="41" t="s">
        <v>192</v>
      </c>
      <c r="H6" s="41" t="s">
        <v>93</v>
      </c>
      <c r="I6" s="41" t="s">
        <v>93</v>
      </c>
      <c r="J6" s="41" t="s">
        <v>98</v>
      </c>
      <c r="K6" s="41" t="s">
        <v>33</v>
      </c>
      <c r="L6" s="42" t="s">
        <v>166</v>
      </c>
      <c r="M6" s="43" t="s">
        <v>167</v>
      </c>
      <c r="N6" s="42" t="s">
        <v>99</v>
      </c>
      <c r="O6" s="44" t="s">
        <v>95</v>
      </c>
      <c r="Q6" s="42" t="s">
        <v>166</v>
      </c>
      <c r="R6" s="43" t="s">
        <v>167</v>
      </c>
      <c r="S6" s="42" t="s">
        <v>99</v>
      </c>
      <c r="T6" s="44" t="s">
        <v>95</v>
      </c>
    </row>
    <row r="7" spans="1:20" s="116" customFormat="1" ht="13" x14ac:dyDescent="0.3">
      <c r="A7" s="116">
        <v>1</v>
      </c>
      <c r="B7" s="117" t="s">
        <v>38</v>
      </c>
      <c r="C7" s="118">
        <v>47.85291999999999</v>
      </c>
      <c r="D7" s="119">
        <v>22511.406119999996</v>
      </c>
      <c r="E7" s="120">
        <v>0.62234699679794669</v>
      </c>
      <c r="F7" s="121">
        <v>1</v>
      </c>
      <c r="G7" s="120">
        <v>7.6660829908957506E-2</v>
      </c>
      <c r="H7" s="118">
        <v>52</v>
      </c>
      <c r="I7" s="116">
        <v>0</v>
      </c>
      <c r="J7" s="121">
        <v>1</v>
      </c>
      <c r="K7" s="116" t="s">
        <v>34</v>
      </c>
      <c r="L7" s="122">
        <v>805368.1269562667</v>
      </c>
      <c r="M7" s="123">
        <v>794910.23955880001</v>
      </c>
      <c r="N7" s="123">
        <f>M7-L7</f>
        <v>-10457.887397466693</v>
      </c>
      <c r="O7" s="124">
        <f>N7/L7</f>
        <v>-1.2985226317547801E-2</v>
      </c>
      <c r="Q7" s="122">
        <v>2151162.5752896001</v>
      </c>
      <c r="R7" s="123">
        <v>2140704.6878921334</v>
      </c>
      <c r="S7" s="123">
        <f>R7-Q7</f>
        <v>-10457.887397466693</v>
      </c>
      <c r="T7" s="124">
        <f>S7/Q7</f>
        <v>-4.8615048986052579E-3</v>
      </c>
    </row>
    <row r="8" spans="1:20" s="116" customFormat="1" ht="13" x14ac:dyDescent="0.3">
      <c r="A8" s="116">
        <v>2</v>
      </c>
      <c r="B8" s="125" t="s">
        <v>38</v>
      </c>
      <c r="C8" s="118">
        <v>20.294866666666667</v>
      </c>
      <c r="D8" s="119">
        <v>11024.60406</v>
      </c>
      <c r="E8" s="120">
        <v>0.71754495370682791</v>
      </c>
      <c r="F8" s="121">
        <v>1</v>
      </c>
      <c r="G8" s="120">
        <v>0.15956965047824268</v>
      </c>
      <c r="H8" s="118">
        <v>16</v>
      </c>
      <c r="I8" s="116">
        <v>0</v>
      </c>
      <c r="J8" s="121">
        <v>1</v>
      </c>
      <c r="K8" s="116" t="s">
        <v>34</v>
      </c>
      <c r="L8" s="126">
        <v>349921.08228480007</v>
      </c>
      <c r="M8" s="123">
        <v>367005.8467627333</v>
      </c>
      <c r="N8" s="123">
        <f t="shared" ref="N8:N71" si="0">M8-L8</f>
        <v>17084.764477933233</v>
      </c>
      <c r="O8" s="127">
        <f t="shared" ref="O8:O71" si="1">N8/L8</f>
        <v>4.8824621730073348E-2</v>
      </c>
      <c r="Q8" s="126">
        <v>957408.83895146684</v>
      </c>
      <c r="R8" s="123">
        <v>974493.60342940001</v>
      </c>
      <c r="S8" s="123">
        <f t="shared" ref="S8:S71" si="2">R8-Q8</f>
        <v>17084.764477933175</v>
      </c>
      <c r="T8" s="127">
        <f t="shared" ref="T8:T71" si="3">S8/Q8</f>
        <v>1.7844795016352714E-2</v>
      </c>
    </row>
    <row r="9" spans="1:20" s="116" customFormat="1" ht="13" x14ac:dyDescent="0.3">
      <c r="A9" s="116">
        <v>3</v>
      </c>
      <c r="B9" s="125" t="s">
        <v>38</v>
      </c>
      <c r="C9" s="118">
        <v>53.373905000000008</v>
      </c>
      <c r="D9" s="119">
        <v>26136.922739999998</v>
      </c>
      <c r="E9" s="120">
        <v>0.60637721918431842</v>
      </c>
      <c r="F9" s="121">
        <v>1</v>
      </c>
      <c r="G9" s="120">
        <v>5.3956385694815312E-2</v>
      </c>
      <c r="H9" s="118">
        <v>56</v>
      </c>
      <c r="I9" s="116">
        <v>0</v>
      </c>
      <c r="J9" s="121">
        <v>1</v>
      </c>
      <c r="K9" s="116" t="s">
        <v>34</v>
      </c>
      <c r="L9" s="126">
        <v>926905.12247420009</v>
      </c>
      <c r="M9" s="123">
        <v>911578.17692593334</v>
      </c>
      <c r="N9" s="123">
        <f t="shared" si="0"/>
        <v>-15326.945548266754</v>
      </c>
      <c r="O9" s="127">
        <f t="shared" si="1"/>
        <v>-1.653561424642291E-2</v>
      </c>
      <c r="Q9" s="126">
        <v>2495371.6224742001</v>
      </c>
      <c r="R9" s="123">
        <v>2480044.676925933</v>
      </c>
      <c r="S9" s="123">
        <f t="shared" si="2"/>
        <v>-15326.945548267104</v>
      </c>
      <c r="T9" s="127">
        <f t="shared" si="3"/>
        <v>-6.1421494939780542E-3</v>
      </c>
    </row>
    <row r="10" spans="1:20" s="116" customFormat="1" ht="13" x14ac:dyDescent="0.3">
      <c r="A10" s="116">
        <v>4</v>
      </c>
      <c r="B10" s="125" t="s">
        <v>38</v>
      </c>
      <c r="C10" s="118">
        <v>11.823300000000001</v>
      </c>
      <c r="D10" s="119">
        <v>3338.8054800000004</v>
      </c>
      <c r="E10" s="120">
        <v>0.43545171611620487</v>
      </c>
      <c r="F10" s="121">
        <v>0.39645000000000002</v>
      </c>
      <c r="G10" s="120">
        <v>0.99370340121716683</v>
      </c>
      <c r="H10" s="118">
        <v>13.14</v>
      </c>
      <c r="I10" s="116">
        <v>20</v>
      </c>
      <c r="J10" s="121">
        <v>1</v>
      </c>
      <c r="K10" s="116" t="s">
        <v>35</v>
      </c>
      <c r="L10" s="126">
        <v>88063.137561733325</v>
      </c>
      <c r="M10" s="123">
        <v>107685.19616519999</v>
      </c>
      <c r="N10" s="123">
        <f t="shared" si="0"/>
        <v>19622.058603466663</v>
      </c>
      <c r="O10" s="127">
        <f t="shared" si="1"/>
        <v>0.2228180728822132</v>
      </c>
      <c r="Q10" s="126">
        <v>216507.82839506667</v>
      </c>
      <c r="R10" s="123">
        <v>236129.88699853333</v>
      </c>
      <c r="S10" s="123">
        <f t="shared" si="2"/>
        <v>19622.058603466663</v>
      </c>
      <c r="T10" s="127">
        <f t="shared" si="3"/>
        <v>9.0629788072428746E-2</v>
      </c>
    </row>
    <row r="11" spans="1:20" s="116" customFormat="1" ht="13" x14ac:dyDescent="0.3">
      <c r="A11" s="116">
        <v>5</v>
      </c>
      <c r="B11" s="125" t="s">
        <v>38</v>
      </c>
      <c r="C11" s="118">
        <v>9.8693700000000018</v>
      </c>
      <c r="D11" s="119">
        <v>5700.6088000000009</v>
      </c>
      <c r="E11" s="120">
        <v>0.73230377793453416</v>
      </c>
      <c r="F11" s="121">
        <v>1</v>
      </c>
      <c r="G11" s="120">
        <v>0.10677642772440588</v>
      </c>
      <c r="H11" s="118">
        <v>4.3600000000000003</v>
      </c>
      <c r="I11" s="116">
        <v>0</v>
      </c>
      <c r="J11" s="121">
        <v>1</v>
      </c>
      <c r="K11" s="116" t="s">
        <v>34</v>
      </c>
      <c r="L11" s="126">
        <v>199725.405894</v>
      </c>
      <c r="M11" s="123">
        <v>205998.23541866662</v>
      </c>
      <c r="N11" s="123">
        <f t="shared" si="0"/>
        <v>6272.8295246666239</v>
      </c>
      <c r="O11" s="127">
        <f t="shared" si="1"/>
        <v>3.1407268877930307E-2</v>
      </c>
      <c r="Q11" s="126">
        <v>518635.77256066666</v>
      </c>
      <c r="R11" s="123">
        <v>524908.60208533332</v>
      </c>
      <c r="S11" s="123">
        <f t="shared" si="2"/>
        <v>6272.829524666653</v>
      </c>
      <c r="T11" s="127">
        <f t="shared" si="3"/>
        <v>1.2094864751992975E-2</v>
      </c>
    </row>
    <row r="12" spans="1:20" s="116" customFormat="1" ht="13" x14ac:dyDescent="0.3">
      <c r="A12" s="116">
        <v>6</v>
      </c>
      <c r="B12" s="125" t="s">
        <v>38</v>
      </c>
      <c r="C12" s="118">
        <v>18.900000000000002</v>
      </c>
      <c r="D12" s="119">
        <v>9822.6021300000011</v>
      </c>
      <c r="E12" s="120">
        <v>0.75453650746507495</v>
      </c>
      <c r="F12" s="121">
        <v>1</v>
      </c>
      <c r="G12" s="120">
        <v>0.17113542783856961</v>
      </c>
      <c r="H12" s="118">
        <v>21</v>
      </c>
      <c r="I12" s="116">
        <v>0</v>
      </c>
      <c r="J12" s="121">
        <v>1</v>
      </c>
      <c r="K12" s="116" t="s">
        <v>34</v>
      </c>
      <c r="L12" s="126">
        <v>322784.76549039996</v>
      </c>
      <c r="M12" s="123">
        <v>336743.45460369997</v>
      </c>
      <c r="N12" s="123">
        <f t="shared" si="0"/>
        <v>13958.689113300003</v>
      </c>
      <c r="O12" s="127">
        <f t="shared" si="1"/>
        <v>4.3244572252636726E-2</v>
      </c>
      <c r="Q12" s="126">
        <v>868454.75632373337</v>
      </c>
      <c r="R12" s="123">
        <v>882413.44543703331</v>
      </c>
      <c r="S12" s="123">
        <f t="shared" si="2"/>
        <v>13958.689113299944</v>
      </c>
      <c r="T12" s="127">
        <f t="shared" si="3"/>
        <v>1.6073018210400095E-2</v>
      </c>
    </row>
    <row r="13" spans="1:20" s="116" customFormat="1" ht="13" x14ac:dyDescent="0.3">
      <c r="A13" s="116">
        <v>7</v>
      </c>
      <c r="B13" s="125" t="s">
        <v>38</v>
      </c>
      <c r="C13" s="118">
        <v>18.910680000000003</v>
      </c>
      <c r="D13" s="119">
        <v>9591.8592599999993</v>
      </c>
      <c r="E13" s="120">
        <v>0.69053094113549141</v>
      </c>
      <c r="F13" s="121">
        <v>1</v>
      </c>
      <c r="G13" s="120">
        <v>4.627610084956435E-2</v>
      </c>
      <c r="H13" s="118">
        <v>21</v>
      </c>
      <c r="I13" s="116">
        <v>0</v>
      </c>
      <c r="J13" s="121">
        <v>1</v>
      </c>
      <c r="K13" s="116" t="s">
        <v>34</v>
      </c>
      <c r="L13" s="126">
        <v>340472.06417079997</v>
      </c>
      <c r="M13" s="123">
        <v>345177.55036406661</v>
      </c>
      <c r="N13" s="123">
        <f t="shared" si="0"/>
        <v>4705.486193266639</v>
      </c>
      <c r="O13" s="127">
        <f t="shared" si="1"/>
        <v>1.3820476592482202E-2</v>
      </c>
      <c r="Q13" s="126">
        <v>891969.48917079996</v>
      </c>
      <c r="R13" s="123">
        <v>896674.97536406654</v>
      </c>
      <c r="S13" s="123">
        <f t="shared" si="2"/>
        <v>4705.4861932665808</v>
      </c>
      <c r="T13" s="127">
        <f t="shared" si="3"/>
        <v>5.2753891813507366E-3</v>
      </c>
    </row>
    <row r="14" spans="1:20" s="116" customFormat="1" ht="13" x14ac:dyDescent="0.3">
      <c r="A14" s="116">
        <v>8</v>
      </c>
      <c r="B14" s="125" t="s">
        <v>38</v>
      </c>
      <c r="C14" s="118">
        <v>31.545439999999999</v>
      </c>
      <c r="D14" s="119">
        <v>21364.779180000001</v>
      </c>
      <c r="E14" s="120">
        <v>0.88759634497798656</v>
      </c>
      <c r="F14" s="121">
        <v>0.34189999999999993</v>
      </c>
      <c r="G14" s="120">
        <v>6.117144030959798E-2</v>
      </c>
      <c r="H14" s="118">
        <v>25</v>
      </c>
      <c r="I14" s="116">
        <v>0</v>
      </c>
      <c r="J14" s="121">
        <v>2</v>
      </c>
      <c r="K14" s="116" t="s">
        <v>34</v>
      </c>
      <c r="L14" s="126">
        <v>572257.00239439995</v>
      </c>
      <c r="M14" s="123">
        <v>606039.11523153342</v>
      </c>
      <c r="N14" s="123">
        <f t="shared" si="0"/>
        <v>33782.112837133463</v>
      </c>
      <c r="O14" s="127">
        <f t="shared" si="1"/>
        <v>5.9033113960658544E-2</v>
      </c>
      <c r="Q14" s="126">
        <v>1738422.5173944002</v>
      </c>
      <c r="R14" s="123">
        <v>1772204.6302315337</v>
      </c>
      <c r="S14" s="123">
        <f t="shared" si="2"/>
        <v>33782.112837133463</v>
      </c>
      <c r="T14" s="127">
        <f t="shared" si="3"/>
        <v>1.9432624979896777E-2</v>
      </c>
    </row>
    <row r="15" spans="1:20" s="116" customFormat="1" ht="13" x14ac:dyDescent="0.3">
      <c r="A15" s="116">
        <v>9</v>
      </c>
      <c r="B15" s="125" t="s">
        <v>38</v>
      </c>
      <c r="C15" s="118">
        <v>28.219944999999999</v>
      </c>
      <c r="D15" s="119">
        <v>12275.3307</v>
      </c>
      <c r="E15" s="120">
        <v>0.56300360749233003</v>
      </c>
      <c r="F15" s="121">
        <v>1</v>
      </c>
      <c r="G15" s="120">
        <v>0.30567837340556592</v>
      </c>
      <c r="H15" s="118">
        <v>24</v>
      </c>
      <c r="I15" s="116">
        <v>0</v>
      </c>
      <c r="J15" s="121">
        <v>1</v>
      </c>
      <c r="K15" s="116" t="s">
        <v>34</v>
      </c>
      <c r="L15" s="126">
        <v>427876.49151433335</v>
      </c>
      <c r="M15" s="123">
        <v>436561.38892633334</v>
      </c>
      <c r="N15" s="123">
        <f t="shared" si="0"/>
        <v>8684.8974119999912</v>
      </c>
      <c r="O15" s="127">
        <f t="shared" si="1"/>
        <v>2.0297673707808876E-2</v>
      </c>
      <c r="Q15" s="126">
        <v>1114172.3340143336</v>
      </c>
      <c r="R15" s="123">
        <v>1122857.2314263335</v>
      </c>
      <c r="S15" s="123">
        <f t="shared" si="2"/>
        <v>8684.8974119999912</v>
      </c>
      <c r="T15" s="127">
        <f t="shared" si="3"/>
        <v>7.7949318492845131E-3</v>
      </c>
    </row>
    <row r="16" spans="1:20" s="116" customFormat="1" ht="13" x14ac:dyDescent="0.3">
      <c r="A16" s="116">
        <v>10</v>
      </c>
      <c r="B16" s="125" t="s">
        <v>38</v>
      </c>
      <c r="C16" s="118">
        <v>32.063519999999997</v>
      </c>
      <c r="D16" s="119">
        <v>17626.212240000004</v>
      </c>
      <c r="E16" s="120">
        <v>0.71510174461628107</v>
      </c>
      <c r="F16" s="121">
        <v>1</v>
      </c>
      <c r="G16" s="120">
        <v>0.86466863276396344</v>
      </c>
      <c r="H16" s="118">
        <v>33.409999999999989</v>
      </c>
      <c r="I16" s="116">
        <v>0</v>
      </c>
      <c r="J16" s="121">
        <v>1</v>
      </c>
      <c r="K16" s="116" t="s">
        <v>34</v>
      </c>
      <c r="L16" s="126">
        <v>313340.79150586663</v>
      </c>
      <c r="M16" s="123">
        <v>421129.26861093327</v>
      </c>
      <c r="N16" s="123">
        <f t="shared" si="0"/>
        <v>107788.47710506665</v>
      </c>
      <c r="O16" s="127">
        <f t="shared" si="1"/>
        <v>0.34399758993092522</v>
      </c>
      <c r="Q16" s="126">
        <v>1014586.3665058666</v>
      </c>
      <c r="R16" s="123">
        <v>1122374.8436109333</v>
      </c>
      <c r="S16" s="123">
        <f t="shared" si="2"/>
        <v>107788.47710506665</v>
      </c>
      <c r="T16" s="127">
        <f t="shared" si="3"/>
        <v>0.10623883846998587</v>
      </c>
    </row>
    <row r="17" spans="1:20" s="116" customFormat="1" ht="13" x14ac:dyDescent="0.3">
      <c r="A17" s="116">
        <v>11</v>
      </c>
      <c r="B17" s="125" t="s">
        <v>38</v>
      </c>
      <c r="C17" s="118">
        <v>37.756666666666668</v>
      </c>
      <c r="D17" s="119">
        <v>1296.3112606833336</v>
      </c>
      <c r="E17" s="120">
        <v>4.9879385447640534E-2</v>
      </c>
      <c r="F17" s="121">
        <v>0.78170333333333331</v>
      </c>
      <c r="G17" s="120">
        <v>0.92904224830061644</v>
      </c>
      <c r="H17" s="118">
        <v>41.333333333333336</v>
      </c>
      <c r="I17" s="116">
        <v>11.5</v>
      </c>
      <c r="J17" s="121">
        <v>1</v>
      </c>
      <c r="K17" s="116" t="s">
        <v>34</v>
      </c>
      <c r="L17" s="126">
        <v>229693.33552842136</v>
      </c>
      <c r="M17" s="123">
        <v>209210.46379743484</v>
      </c>
      <c r="N17" s="123">
        <f t="shared" si="0"/>
        <v>-20482.871730986517</v>
      </c>
      <c r="O17" s="127">
        <f t="shared" si="1"/>
        <v>-8.9174863014047034E-2</v>
      </c>
      <c r="Q17" s="126">
        <v>285302.80469508801</v>
      </c>
      <c r="R17" s="123">
        <v>264819.93296410149</v>
      </c>
      <c r="S17" s="123">
        <f t="shared" si="2"/>
        <v>-20482.871730986517</v>
      </c>
      <c r="T17" s="127">
        <f t="shared" si="3"/>
        <v>-7.1793446800767352E-2</v>
      </c>
    </row>
    <row r="18" spans="1:20" s="116" customFormat="1" ht="13" x14ac:dyDescent="0.3">
      <c r="A18" s="116">
        <v>12</v>
      </c>
      <c r="B18" s="125" t="s">
        <v>38</v>
      </c>
      <c r="C18" s="118">
        <v>23.249573333333334</v>
      </c>
      <c r="D18" s="119">
        <v>15973.29516</v>
      </c>
      <c r="E18" s="120">
        <v>0.91637293478266846</v>
      </c>
      <c r="F18" s="121">
        <v>1</v>
      </c>
      <c r="G18" s="120">
        <v>4.8133097579385997E-2</v>
      </c>
      <c r="H18" s="118">
        <v>19.5</v>
      </c>
      <c r="I18" s="116">
        <v>0</v>
      </c>
      <c r="J18" s="121">
        <v>1</v>
      </c>
      <c r="K18" s="116" t="s">
        <v>34</v>
      </c>
      <c r="L18" s="126">
        <v>466805.69284279994</v>
      </c>
      <c r="M18" s="123">
        <v>492499.50485506654</v>
      </c>
      <c r="N18" s="123">
        <f t="shared" si="0"/>
        <v>25693.812012266601</v>
      </c>
      <c r="O18" s="127">
        <f t="shared" si="1"/>
        <v>5.5041770925701138E-2</v>
      </c>
      <c r="Q18" s="126">
        <v>1344627.3203427999</v>
      </c>
      <c r="R18" s="123">
        <v>1370321.1323550665</v>
      </c>
      <c r="S18" s="123">
        <f t="shared" si="2"/>
        <v>25693.812012266601</v>
      </c>
      <c r="T18" s="127">
        <f t="shared" si="3"/>
        <v>1.9108500640695154E-2</v>
      </c>
    </row>
    <row r="19" spans="1:20" s="116" customFormat="1" ht="13" x14ac:dyDescent="0.3">
      <c r="A19" s="116">
        <v>13</v>
      </c>
      <c r="B19" s="125" t="s">
        <v>38</v>
      </c>
      <c r="C19" s="118">
        <v>25.309920000000002</v>
      </c>
      <c r="D19" s="119">
        <v>15031.46312</v>
      </c>
      <c r="E19" s="120">
        <v>0.75882705701575415</v>
      </c>
      <c r="F19" s="121">
        <v>1</v>
      </c>
      <c r="G19" s="120">
        <v>0.14899610232222982</v>
      </c>
      <c r="H19" s="118">
        <v>26.666666666666668</v>
      </c>
      <c r="I19" s="116">
        <v>0</v>
      </c>
      <c r="J19" s="121">
        <v>1</v>
      </c>
      <c r="K19" s="116" t="s">
        <v>34</v>
      </c>
      <c r="L19" s="126">
        <v>458396.73354959994</v>
      </c>
      <c r="M19" s="123">
        <v>480212.42238880001</v>
      </c>
      <c r="N19" s="123">
        <f t="shared" si="0"/>
        <v>21815.688839200069</v>
      </c>
      <c r="O19" s="127">
        <f t="shared" si="1"/>
        <v>4.7591283363365294E-2</v>
      </c>
      <c r="Q19" s="126">
        <v>1288684.8068829332</v>
      </c>
      <c r="R19" s="123">
        <v>1310500.4957221332</v>
      </c>
      <c r="S19" s="123">
        <f t="shared" si="2"/>
        <v>21815.688839199953</v>
      </c>
      <c r="T19" s="127">
        <f t="shared" si="3"/>
        <v>1.6928645951811656E-2</v>
      </c>
    </row>
    <row r="20" spans="1:20" s="116" customFormat="1" ht="13" x14ac:dyDescent="0.3">
      <c r="A20" s="116">
        <v>14</v>
      </c>
      <c r="B20" s="125" t="s">
        <v>38</v>
      </c>
      <c r="C20" s="118">
        <v>11.603803333333333</v>
      </c>
      <c r="D20" s="119">
        <v>5214.6031999999996</v>
      </c>
      <c r="E20" s="120">
        <v>0.67571097200729124</v>
      </c>
      <c r="F20" s="121">
        <v>1</v>
      </c>
      <c r="G20" s="120">
        <v>0.10245027485390223</v>
      </c>
      <c r="H20" s="118">
        <v>10.700000000000001</v>
      </c>
      <c r="I20" s="116">
        <v>0</v>
      </c>
      <c r="J20" s="121">
        <v>1</v>
      </c>
      <c r="K20" s="116" t="s">
        <v>34</v>
      </c>
      <c r="L20" s="126">
        <v>207231.59256266666</v>
      </c>
      <c r="M20" s="123">
        <v>208355.57757466671</v>
      </c>
      <c r="N20" s="123">
        <f t="shared" si="0"/>
        <v>1123.9850120000483</v>
      </c>
      <c r="O20" s="127">
        <f t="shared" si="1"/>
        <v>5.4238110999419945E-3</v>
      </c>
      <c r="Q20" s="126">
        <v>506258.91506266664</v>
      </c>
      <c r="R20" s="123">
        <v>507382.90007466672</v>
      </c>
      <c r="S20" s="123">
        <f t="shared" si="2"/>
        <v>1123.9850120000774</v>
      </c>
      <c r="T20" s="127">
        <f t="shared" si="3"/>
        <v>2.2201782103154592E-3</v>
      </c>
    </row>
    <row r="21" spans="1:20" s="116" customFormat="1" ht="13" x14ac:dyDescent="0.3">
      <c r="A21" s="116">
        <v>15</v>
      </c>
      <c r="B21" s="125" t="s">
        <v>38</v>
      </c>
      <c r="C21" s="118">
        <v>43.547506666666663</v>
      </c>
      <c r="D21" s="119">
        <v>24485.742540000003</v>
      </c>
      <c r="E21" s="120">
        <v>0.67673254141029826</v>
      </c>
      <c r="F21" s="121">
        <v>1</v>
      </c>
      <c r="G21" s="120">
        <v>0.11839956784894334</v>
      </c>
      <c r="H21" s="118">
        <v>35.072499999999998</v>
      </c>
      <c r="I21" s="116">
        <v>0</v>
      </c>
      <c r="J21" s="121">
        <v>1</v>
      </c>
      <c r="K21" s="116" t="s">
        <v>34</v>
      </c>
      <c r="L21" s="126">
        <v>734596.04495986679</v>
      </c>
      <c r="M21" s="123">
        <v>765971.28390459996</v>
      </c>
      <c r="N21" s="123">
        <f t="shared" si="0"/>
        <v>31375.238944733166</v>
      </c>
      <c r="O21" s="127">
        <f t="shared" si="1"/>
        <v>4.2710873765250519E-2</v>
      </c>
      <c r="Q21" s="126">
        <v>2083189.9041265333</v>
      </c>
      <c r="R21" s="123">
        <v>2114565.1430712668</v>
      </c>
      <c r="S21" s="123">
        <f t="shared" si="2"/>
        <v>31375.238944733515</v>
      </c>
      <c r="T21" s="127">
        <f t="shared" si="3"/>
        <v>1.5061151593804853E-2</v>
      </c>
    </row>
    <row r="22" spans="1:20" s="116" customFormat="1" ht="13" x14ac:dyDescent="0.3">
      <c r="A22" s="116">
        <v>16</v>
      </c>
      <c r="B22" s="125" t="s">
        <v>38</v>
      </c>
      <c r="C22" s="118">
        <v>5.8500000000000005</v>
      </c>
      <c r="D22" s="119">
        <v>1647.9507333333333</v>
      </c>
      <c r="E22" s="120">
        <v>0.52353125185316973</v>
      </c>
      <c r="F22" s="121">
        <v>1</v>
      </c>
      <c r="G22" s="120">
        <v>0.15797598627787313</v>
      </c>
      <c r="H22" s="118">
        <v>6.5</v>
      </c>
      <c r="I22" s="116">
        <v>0</v>
      </c>
      <c r="J22" s="121">
        <v>1</v>
      </c>
      <c r="K22" s="116" t="s">
        <v>34</v>
      </c>
      <c r="L22" s="126">
        <v>90831.42072533333</v>
      </c>
      <c r="M22" s="123">
        <v>91035.368526000006</v>
      </c>
      <c r="N22" s="123">
        <f t="shared" si="0"/>
        <v>203.9478006666759</v>
      </c>
      <c r="O22" s="127">
        <f t="shared" si="1"/>
        <v>2.2453441665676145E-3</v>
      </c>
      <c r="Q22" s="126">
        <v>187642.15405866667</v>
      </c>
      <c r="R22" s="123">
        <v>187846.10185933334</v>
      </c>
      <c r="S22" s="123">
        <f t="shared" si="2"/>
        <v>203.9478006666759</v>
      </c>
      <c r="T22" s="127">
        <f t="shared" si="3"/>
        <v>1.0868975667531042E-3</v>
      </c>
    </row>
    <row r="23" spans="1:20" s="116" customFormat="1" ht="13" x14ac:dyDescent="0.3">
      <c r="A23" s="116">
        <v>17</v>
      </c>
      <c r="B23" s="125" t="s">
        <v>38</v>
      </c>
      <c r="C23" s="118">
        <v>8.4457366666666633</v>
      </c>
      <c r="D23" s="119">
        <v>3930.7069200000001</v>
      </c>
      <c r="E23" s="120">
        <v>0.60013753961111482</v>
      </c>
      <c r="F23" s="121">
        <v>1</v>
      </c>
      <c r="G23" s="120">
        <v>6.6076474743906766E-2</v>
      </c>
      <c r="H23" s="118">
        <v>8.5</v>
      </c>
      <c r="I23" s="116">
        <v>0</v>
      </c>
      <c r="J23" s="121">
        <v>1</v>
      </c>
      <c r="K23" s="116" t="s">
        <v>34</v>
      </c>
      <c r="L23" s="126">
        <v>167305.90727360002</v>
      </c>
      <c r="M23" s="123">
        <v>166160.4593708</v>
      </c>
      <c r="N23" s="123">
        <f t="shared" si="0"/>
        <v>-1145.4479028000205</v>
      </c>
      <c r="O23" s="127">
        <f t="shared" si="1"/>
        <v>-6.8464283268064021E-3</v>
      </c>
      <c r="Q23" s="126">
        <v>401277.4797736</v>
      </c>
      <c r="R23" s="123">
        <v>400132.03187079995</v>
      </c>
      <c r="S23" s="123">
        <f t="shared" si="2"/>
        <v>-1145.4479028000496</v>
      </c>
      <c r="T23" s="127">
        <f t="shared" si="3"/>
        <v>-2.8545033313265153E-3</v>
      </c>
    </row>
    <row r="24" spans="1:20" s="116" customFormat="1" ht="13" x14ac:dyDescent="0.3">
      <c r="A24" s="116">
        <v>18</v>
      </c>
      <c r="B24" s="125" t="s">
        <v>38</v>
      </c>
      <c r="C24" s="118">
        <v>2.8013966666666659</v>
      </c>
      <c r="D24" s="119">
        <v>982.85344000000021</v>
      </c>
      <c r="E24" s="120">
        <v>0.44130695908802253</v>
      </c>
      <c r="F24" s="121">
        <v>1</v>
      </c>
      <c r="G24" s="120">
        <v>0.24247345409119314</v>
      </c>
      <c r="H24" s="118">
        <v>2</v>
      </c>
      <c r="I24" s="116">
        <v>0</v>
      </c>
      <c r="J24" s="121">
        <v>1</v>
      </c>
      <c r="K24" s="116" t="s">
        <v>34</v>
      </c>
      <c r="L24" s="126">
        <v>60466.771205199999</v>
      </c>
      <c r="M24" s="123">
        <v>58662.73471893333</v>
      </c>
      <c r="N24" s="123">
        <f t="shared" si="0"/>
        <v>-1804.0364862666684</v>
      </c>
      <c r="O24" s="127">
        <f t="shared" si="1"/>
        <v>-2.9835171455484057E-2</v>
      </c>
      <c r="Q24" s="126">
        <v>121822.50703853331</v>
      </c>
      <c r="R24" s="123">
        <v>120018.47055226665</v>
      </c>
      <c r="S24" s="123">
        <f t="shared" si="2"/>
        <v>-1804.0364862666611</v>
      </c>
      <c r="T24" s="127">
        <f t="shared" si="3"/>
        <v>-1.4808728946089016E-2</v>
      </c>
    </row>
    <row r="25" spans="1:20" s="116" customFormat="1" ht="13" x14ac:dyDescent="0.3">
      <c r="A25" s="116">
        <v>19</v>
      </c>
      <c r="B25" s="125" t="s">
        <v>38</v>
      </c>
      <c r="C25" s="118">
        <v>6.6639049999999997</v>
      </c>
      <c r="D25" s="119">
        <v>3742.0495799999994</v>
      </c>
      <c r="E25" s="120">
        <v>0.71357511958613029</v>
      </c>
      <c r="F25" s="121">
        <v>1</v>
      </c>
      <c r="G25" s="120">
        <v>6.5394878330479189E-2</v>
      </c>
      <c r="H25" s="118">
        <v>6.3999999999999995</v>
      </c>
      <c r="I25" s="116">
        <v>0</v>
      </c>
      <c r="J25" s="121">
        <v>1</v>
      </c>
      <c r="K25" s="116" t="s">
        <v>34</v>
      </c>
      <c r="L25" s="126">
        <v>141936.32742806664</v>
      </c>
      <c r="M25" s="123">
        <v>145199.64958753332</v>
      </c>
      <c r="N25" s="123">
        <f t="shared" si="0"/>
        <v>3263.3221594666829</v>
      </c>
      <c r="O25" s="127">
        <f t="shared" si="1"/>
        <v>2.2991451297910574E-2</v>
      </c>
      <c r="Q25" s="126">
        <v>353529.09576139995</v>
      </c>
      <c r="R25" s="123">
        <v>356792.41792086663</v>
      </c>
      <c r="S25" s="123">
        <f t="shared" si="2"/>
        <v>3263.3221594666829</v>
      </c>
      <c r="T25" s="127">
        <f t="shared" si="3"/>
        <v>9.2307032111131511E-3</v>
      </c>
    </row>
    <row r="26" spans="1:20" s="116" customFormat="1" ht="13" x14ac:dyDescent="0.3">
      <c r="A26" s="116">
        <v>20</v>
      </c>
      <c r="B26" s="125" t="s">
        <v>38</v>
      </c>
      <c r="C26" s="118">
        <v>16.275113333333334</v>
      </c>
      <c r="D26" s="119">
        <v>7335.4279366666669</v>
      </c>
      <c r="E26" s="120">
        <v>0.56920063601699156</v>
      </c>
      <c r="F26" s="121">
        <v>5.8960000000000005E-2</v>
      </c>
      <c r="G26" s="120">
        <v>0.32698703697253539</v>
      </c>
      <c r="H26" s="118">
        <v>9.5100000000000016</v>
      </c>
      <c r="I26" s="116">
        <v>144.29999999999998</v>
      </c>
      <c r="J26" s="121">
        <v>2</v>
      </c>
      <c r="K26" s="116" t="s">
        <v>34</v>
      </c>
      <c r="L26" s="126">
        <v>220400.57378159999</v>
      </c>
      <c r="M26" s="123">
        <v>226564.15909563331</v>
      </c>
      <c r="N26" s="123">
        <f t="shared" si="0"/>
        <v>6163.5853140333202</v>
      </c>
      <c r="O26" s="127">
        <f t="shared" si="1"/>
        <v>2.7965377804056713E-2</v>
      </c>
      <c r="Q26" s="126">
        <v>633429.84628159995</v>
      </c>
      <c r="R26" s="123">
        <v>639593.43159563327</v>
      </c>
      <c r="S26" s="123">
        <f t="shared" si="2"/>
        <v>6163.5853140333202</v>
      </c>
      <c r="T26" s="127">
        <f t="shared" si="3"/>
        <v>9.7304939926894651E-3</v>
      </c>
    </row>
    <row r="27" spans="1:20" s="116" customFormat="1" ht="13" x14ac:dyDescent="0.3">
      <c r="A27" s="116">
        <v>21</v>
      </c>
      <c r="B27" s="125" t="s">
        <v>38</v>
      </c>
      <c r="C27" s="118">
        <v>13.5</v>
      </c>
      <c r="D27" s="119">
        <v>4721.5823200000004</v>
      </c>
      <c r="E27" s="120">
        <v>0.73121529130279217</v>
      </c>
      <c r="F27" s="121">
        <v>1</v>
      </c>
      <c r="G27" s="120">
        <v>0.11740447193762493</v>
      </c>
      <c r="H27" s="118">
        <v>15</v>
      </c>
      <c r="I27" s="116">
        <v>0</v>
      </c>
      <c r="J27" s="121">
        <v>1</v>
      </c>
      <c r="K27" s="116" t="s">
        <v>34</v>
      </c>
      <c r="L27" s="126">
        <v>197348.15141226666</v>
      </c>
      <c r="M27" s="123">
        <v>200153.09242346673</v>
      </c>
      <c r="N27" s="123">
        <f t="shared" si="0"/>
        <v>2804.9410112000769</v>
      </c>
      <c r="O27" s="127">
        <f t="shared" si="1"/>
        <v>1.4213160808081068E-2</v>
      </c>
      <c r="Q27" s="126">
        <v>461369.1430789333</v>
      </c>
      <c r="R27" s="123">
        <v>464174.08409013337</v>
      </c>
      <c r="S27" s="123">
        <f t="shared" si="2"/>
        <v>2804.9410112000769</v>
      </c>
      <c r="T27" s="127">
        <f t="shared" si="3"/>
        <v>6.0796025336271649E-3</v>
      </c>
    </row>
    <row r="28" spans="1:20" s="116" customFormat="1" ht="13" x14ac:dyDescent="0.3">
      <c r="A28" s="116">
        <v>22</v>
      </c>
      <c r="B28" s="125" t="s">
        <v>38</v>
      </c>
      <c r="C28" s="118">
        <v>21.972539999999995</v>
      </c>
      <c r="D28" s="119">
        <v>10657.097609999999</v>
      </c>
      <c r="E28" s="120">
        <v>0.60874447285416367</v>
      </c>
      <c r="F28" s="121">
        <v>1</v>
      </c>
      <c r="G28" s="120">
        <v>5.7627626727419723E-2</v>
      </c>
      <c r="H28" s="118">
        <v>20</v>
      </c>
      <c r="I28" s="116">
        <v>0</v>
      </c>
      <c r="J28" s="121">
        <v>1</v>
      </c>
      <c r="K28" s="116" t="s">
        <v>34</v>
      </c>
      <c r="L28" s="126">
        <v>403102.29904879996</v>
      </c>
      <c r="M28" s="123">
        <v>398501.38218223333</v>
      </c>
      <c r="N28" s="123">
        <f t="shared" si="0"/>
        <v>-4600.9168665666366</v>
      </c>
      <c r="O28" s="127">
        <f t="shared" si="1"/>
        <v>-1.141376984805945E-2</v>
      </c>
      <c r="Q28" s="126">
        <v>1042634.8032154667</v>
      </c>
      <c r="R28" s="123">
        <v>1038033.8863489002</v>
      </c>
      <c r="S28" s="123">
        <f t="shared" si="2"/>
        <v>-4600.9168665665202</v>
      </c>
      <c r="T28" s="127">
        <f t="shared" si="3"/>
        <v>-4.4127789062645677E-3</v>
      </c>
    </row>
    <row r="29" spans="1:20" s="116" customFormat="1" ht="13" x14ac:dyDescent="0.3">
      <c r="A29" s="116">
        <v>23</v>
      </c>
      <c r="B29" s="125" t="s">
        <v>38</v>
      </c>
      <c r="C29" s="118">
        <v>12.271500000000001</v>
      </c>
      <c r="D29" s="119">
        <v>6106.3462199999994</v>
      </c>
      <c r="E29" s="120">
        <v>0.82442932905356436</v>
      </c>
      <c r="F29" s="121">
        <v>1</v>
      </c>
      <c r="G29" s="120">
        <v>0.11366649668536444</v>
      </c>
      <c r="H29" s="118">
        <v>13.64</v>
      </c>
      <c r="I29" s="116">
        <v>0</v>
      </c>
      <c r="J29" s="121">
        <v>1</v>
      </c>
      <c r="K29" s="116" t="s">
        <v>34</v>
      </c>
      <c r="L29" s="126">
        <v>215461.64300426666</v>
      </c>
      <c r="M29" s="123">
        <v>223363.94281446666</v>
      </c>
      <c r="N29" s="123">
        <f t="shared" si="0"/>
        <v>7902.2998101999983</v>
      </c>
      <c r="O29" s="127">
        <f t="shared" si="1"/>
        <v>3.6676132698215402E-2</v>
      </c>
      <c r="Q29" s="126">
        <v>549649.74467093335</v>
      </c>
      <c r="R29" s="123">
        <v>557552.04448113334</v>
      </c>
      <c r="S29" s="123">
        <f t="shared" si="2"/>
        <v>7902.2998101999983</v>
      </c>
      <c r="T29" s="127">
        <f t="shared" si="3"/>
        <v>1.4376973494149408E-2</v>
      </c>
    </row>
    <row r="30" spans="1:20" s="116" customFormat="1" ht="13" x14ac:dyDescent="0.3">
      <c r="A30" s="116">
        <v>24</v>
      </c>
      <c r="B30" s="125" t="s">
        <v>38</v>
      </c>
      <c r="C30" s="118">
        <v>23.41488</v>
      </c>
      <c r="D30" s="119">
        <v>10139.274560000002</v>
      </c>
      <c r="E30" s="120">
        <v>0.52682310462711401</v>
      </c>
      <c r="F30" s="121">
        <v>1</v>
      </c>
      <c r="G30" s="120">
        <v>0.13705818524645585</v>
      </c>
      <c r="H30" s="118">
        <v>15.520000000000001</v>
      </c>
      <c r="I30" s="116">
        <v>0</v>
      </c>
      <c r="J30" s="121">
        <v>1</v>
      </c>
      <c r="K30" s="116" t="s">
        <v>34</v>
      </c>
      <c r="L30" s="126">
        <v>411837.82755813329</v>
      </c>
      <c r="M30" s="123">
        <v>399607.29220773332</v>
      </c>
      <c r="N30" s="123">
        <f t="shared" si="0"/>
        <v>-12230.535350399965</v>
      </c>
      <c r="O30" s="127">
        <f t="shared" si="1"/>
        <v>-2.9697454998044236E-2</v>
      </c>
      <c r="Q30" s="126">
        <v>1013090.4942247999</v>
      </c>
      <c r="R30" s="123">
        <v>1000859.9588744</v>
      </c>
      <c r="S30" s="123">
        <f t="shared" si="2"/>
        <v>-12230.535350399907</v>
      </c>
      <c r="T30" s="127">
        <f t="shared" si="3"/>
        <v>-1.2072500354233913E-2</v>
      </c>
    </row>
    <row r="31" spans="1:20" s="116" customFormat="1" ht="13" x14ac:dyDescent="0.3">
      <c r="A31" s="116">
        <v>25</v>
      </c>
      <c r="B31" s="125" t="s">
        <v>38</v>
      </c>
      <c r="C31" s="118">
        <v>15.169040000000001</v>
      </c>
      <c r="D31" s="119">
        <v>7770.77376</v>
      </c>
      <c r="E31" s="120">
        <v>0.64516395396010517</v>
      </c>
      <c r="F31" s="121">
        <v>1</v>
      </c>
      <c r="G31" s="120">
        <v>0.11959002043393663</v>
      </c>
      <c r="H31" s="118">
        <v>13.050000000000002</v>
      </c>
      <c r="I31" s="116">
        <v>0</v>
      </c>
      <c r="J31" s="121">
        <v>1</v>
      </c>
      <c r="K31" s="116" t="s">
        <v>34</v>
      </c>
      <c r="L31" s="126">
        <v>288868.58593746665</v>
      </c>
      <c r="M31" s="123">
        <v>289282.74044240004</v>
      </c>
      <c r="N31" s="123">
        <f t="shared" si="0"/>
        <v>414.15450493339449</v>
      </c>
      <c r="O31" s="127">
        <f t="shared" si="1"/>
        <v>1.4337125083689417E-3</v>
      </c>
      <c r="Q31" s="126">
        <v>728046.55093746667</v>
      </c>
      <c r="R31" s="123">
        <v>728460.70544240007</v>
      </c>
      <c r="S31" s="123">
        <f t="shared" si="2"/>
        <v>414.15450493339449</v>
      </c>
      <c r="T31" s="127">
        <f t="shared" si="3"/>
        <v>5.6885717595957274E-4</v>
      </c>
    </row>
    <row r="32" spans="1:20" s="116" customFormat="1" ht="13" x14ac:dyDescent="0.3">
      <c r="A32" s="116">
        <v>26</v>
      </c>
      <c r="B32" s="125" t="s">
        <v>38</v>
      </c>
      <c r="C32" s="118">
        <v>0.45000000000000012</v>
      </c>
      <c r="D32" s="119">
        <v>1.4000000000000001E-4</v>
      </c>
      <c r="E32" s="120">
        <v>2.8538812785388127E-5</v>
      </c>
      <c r="F32" s="121">
        <v>1</v>
      </c>
      <c r="G32" s="120">
        <v>1</v>
      </c>
      <c r="H32" s="118">
        <v>0.5</v>
      </c>
      <c r="I32" s="116">
        <v>0</v>
      </c>
      <c r="J32" s="121">
        <v>1</v>
      </c>
      <c r="K32" s="116" t="s">
        <v>34</v>
      </c>
      <c r="L32" s="126">
        <v>17011.471817866666</v>
      </c>
      <c r="M32" s="123">
        <v>16698.722995266668</v>
      </c>
      <c r="N32" s="123">
        <f t="shared" si="0"/>
        <v>-312.74882259999868</v>
      </c>
      <c r="O32" s="127">
        <f t="shared" si="1"/>
        <v>-1.8384583412208194E-2</v>
      </c>
      <c r="Q32" s="126">
        <v>17011.476817866667</v>
      </c>
      <c r="R32" s="123">
        <v>16698.727995266669</v>
      </c>
      <c r="S32" s="123">
        <f t="shared" si="2"/>
        <v>-312.74882259999868</v>
      </c>
      <c r="T32" s="127">
        <f t="shared" si="3"/>
        <v>-1.8384578008625772E-2</v>
      </c>
    </row>
    <row r="33" spans="1:20" s="116" customFormat="1" ht="13" x14ac:dyDescent="0.3">
      <c r="A33" s="116">
        <v>27</v>
      </c>
      <c r="B33" s="125" t="s">
        <v>38</v>
      </c>
      <c r="C33" s="118">
        <v>5.5080000000000018</v>
      </c>
      <c r="D33" s="119">
        <v>804.38803999999993</v>
      </c>
      <c r="E33" s="120">
        <v>0.26880889555462878</v>
      </c>
      <c r="F33" s="121">
        <v>0.75368999999999986</v>
      </c>
      <c r="G33" s="120">
        <v>0.65647296436960778</v>
      </c>
      <c r="H33" s="118">
        <v>6.12</v>
      </c>
      <c r="I33" s="116">
        <v>2</v>
      </c>
      <c r="J33" s="121">
        <v>1</v>
      </c>
      <c r="K33" s="116" t="s">
        <v>35</v>
      </c>
      <c r="L33" s="126">
        <v>69250.96200319998</v>
      </c>
      <c r="M33" s="123">
        <v>66947.56131959999</v>
      </c>
      <c r="N33" s="123">
        <f t="shared" si="0"/>
        <v>-2303.4006835999899</v>
      </c>
      <c r="O33" s="127">
        <f t="shared" si="1"/>
        <v>-3.3261641672119348E-2</v>
      </c>
      <c r="Q33" s="126">
        <v>116387.31533653331</v>
      </c>
      <c r="R33" s="123">
        <v>114083.91465293332</v>
      </c>
      <c r="S33" s="123">
        <f t="shared" si="2"/>
        <v>-2303.4006835999899</v>
      </c>
      <c r="T33" s="127">
        <f t="shared" si="3"/>
        <v>-1.9790822367022721E-2</v>
      </c>
    </row>
    <row r="34" spans="1:20" s="116" customFormat="1" ht="13" x14ac:dyDescent="0.3">
      <c r="A34" s="116">
        <v>28</v>
      </c>
      <c r="B34" s="125" t="s">
        <v>38</v>
      </c>
      <c r="C34" s="118">
        <v>10.7667</v>
      </c>
      <c r="D34" s="119">
        <v>3058.3779999999992</v>
      </c>
      <c r="E34" s="120">
        <v>0.80075667127476835</v>
      </c>
      <c r="F34" s="121">
        <v>1</v>
      </c>
      <c r="G34" s="120">
        <v>0.11534044298605417</v>
      </c>
      <c r="H34" s="118">
        <v>11.960000000000003</v>
      </c>
      <c r="I34" s="116">
        <v>0</v>
      </c>
      <c r="J34" s="121">
        <v>1</v>
      </c>
      <c r="K34" s="116" t="s">
        <v>34</v>
      </c>
      <c r="L34" s="126">
        <v>149499.22975666667</v>
      </c>
      <c r="M34" s="123">
        <v>149680.56775333334</v>
      </c>
      <c r="N34" s="123">
        <f t="shared" si="0"/>
        <v>181.33799666666891</v>
      </c>
      <c r="O34" s="127">
        <f t="shared" si="1"/>
        <v>1.2129694377812168E-3</v>
      </c>
      <c r="Q34" s="126">
        <v>317678.26475666661</v>
      </c>
      <c r="R34" s="123">
        <v>317859.60275333328</v>
      </c>
      <c r="S34" s="123">
        <f t="shared" si="2"/>
        <v>181.33799666666891</v>
      </c>
      <c r="T34" s="127">
        <f t="shared" si="3"/>
        <v>5.7082280024907959E-4</v>
      </c>
    </row>
    <row r="35" spans="1:20" s="116" customFormat="1" ht="13" x14ac:dyDescent="0.3">
      <c r="A35" s="116">
        <v>29</v>
      </c>
      <c r="B35" s="125" t="s">
        <v>38</v>
      </c>
      <c r="C35" s="118">
        <v>1.7866800000000003</v>
      </c>
      <c r="D35" s="119">
        <v>567.0166375</v>
      </c>
      <c r="E35" s="120">
        <v>0.44503370109148582</v>
      </c>
      <c r="F35" s="121">
        <v>1</v>
      </c>
      <c r="G35" s="120">
        <v>0.37178802871356931</v>
      </c>
      <c r="H35" s="118">
        <v>1.9899999999999995</v>
      </c>
      <c r="I35" s="116">
        <v>0</v>
      </c>
      <c r="J35" s="121">
        <v>1</v>
      </c>
      <c r="K35" s="116" t="s">
        <v>34</v>
      </c>
      <c r="L35" s="126">
        <v>39496.317669333337</v>
      </c>
      <c r="M35" s="123">
        <v>39180.297457375003</v>
      </c>
      <c r="N35" s="123">
        <f t="shared" si="0"/>
        <v>-316.02021195833368</v>
      </c>
      <c r="O35" s="127">
        <f t="shared" si="1"/>
        <v>-8.0012576008751703E-3</v>
      </c>
      <c r="Q35" s="126">
        <v>71064.007669333339</v>
      </c>
      <c r="R35" s="123">
        <v>70747.987457374998</v>
      </c>
      <c r="S35" s="123">
        <f t="shared" si="2"/>
        <v>-316.02021195834095</v>
      </c>
      <c r="T35" s="127">
        <f t="shared" si="3"/>
        <v>-4.4469798752247262E-3</v>
      </c>
    </row>
    <row r="36" spans="1:20" s="116" customFormat="1" ht="13" x14ac:dyDescent="0.3">
      <c r="A36" s="116">
        <v>30</v>
      </c>
      <c r="B36" s="125" t="s">
        <v>38</v>
      </c>
      <c r="C36" s="118">
        <v>5.8500000000000005</v>
      </c>
      <c r="D36" s="119">
        <v>1108.55576</v>
      </c>
      <c r="E36" s="120">
        <v>0.78309072516840728</v>
      </c>
      <c r="F36" s="121">
        <v>1</v>
      </c>
      <c r="G36" s="120">
        <v>0.1098089877272308</v>
      </c>
      <c r="H36" s="118">
        <v>6.5</v>
      </c>
      <c r="I36" s="116">
        <v>0</v>
      </c>
      <c r="J36" s="121">
        <v>1</v>
      </c>
      <c r="K36" s="116" t="s">
        <v>34</v>
      </c>
      <c r="L36" s="126">
        <v>79490.524150800004</v>
      </c>
      <c r="M36" s="123">
        <v>78286.532442400014</v>
      </c>
      <c r="N36" s="123">
        <f t="shared" si="0"/>
        <v>-1203.9917083999899</v>
      </c>
      <c r="O36" s="127">
        <f t="shared" si="1"/>
        <v>-1.5146355131788029E-2</v>
      </c>
      <c r="Q36" s="126">
        <v>140922.93581746667</v>
      </c>
      <c r="R36" s="123">
        <v>139718.94410906668</v>
      </c>
      <c r="S36" s="123">
        <f t="shared" si="2"/>
        <v>-1203.9917083999899</v>
      </c>
      <c r="T36" s="127">
        <f t="shared" si="3"/>
        <v>-8.5436178391818697E-3</v>
      </c>
    </row>
    <row r="37" spans="1:20" s="116" customFormat="1" ht="13" x14ac:dyDescent="0.3">
      <c r="A37" s="116">
        <v>31</v>
      </c>
      <c r="B37" s="125" t="s">
        <v>38</v>
      </c>
      <c r="C37" s="118">
        <v>12.599999999999996</v>
      </c>
      <c r="D37" s="119">
        <v>2050.9300699999999</v>
      </c>
      <c r="E37" s="120">
        <v>0.37186219379703278</v>
      </c>
      <c r="F37" s="121">
        <v>1</v>
      </c>
      <c r="G37" s="120">
        <v>0.3106760712057961</v>
      </c>
      <c r="H37" s="118">
        <v>14</v>
      </c>
      <c r="I37" s="116">
        <v>93</v>
      </c>
      <c r="J37" s="121">
        <v>1</v>
      </c>
      <c r="K37" s="116" t="s">
        <v>34</v>
      </c>
      <c r="L37" s="126">
        <v>140366.1636456</v>
      </c>
      <c r="M37" s="123">
        <v>136830.13080096667</v>
      </c>
      <c r="N37" s="123">
        <f t="shared" si="0"/>
        <v>-3536.0328446333297</v>
      </c>
      <c r="O37" s="127">
        <f t="shared" si="1"/>
        <v>-2.5191490262291373E-2</v>
      </c>
      <c r="Q37" s="126">
        <v>262511.24697893334</v>
      </c>
      <c r="R37" s="123">
        <v>258975.21413429998</v>
      </c>
      <c r="S37" s="123">
        <f t="shared" si="2"/>
        <v>-3536.0328446333588</v>
      </c>
      <c r="T37" s="127">
        <f t="shared" si="3"/>
        <v>-1.3470024181162521E-2</v>
      </c>
    </row>
    <row r="38" spans="1:20" s="116" customFormat="1" ht="13" x14ac:dyDescent="0.3">
      <c r="A38" s="116">
        <v>32</v>
      </c>
      <c r="B38" s="125" t="s">
        <v>38</v>
      </c>
      <c r="C38" s="118">
        <v>6.8850000000000007</v>
      </c>
      <c r="D38" s="119">
        <v>1218.6012999999998</v>
      </c>
      <c r="E38" s="120">
        <v>0.43921993383089908</v>
      </c>
      <c r="F38" s="121">
        <v>1</v>
      </c>
      <c r="G38" s="120">
        <v>0.13530455351862791</v>
      </c>
      <c r="H38" s="118">
        <v>7.6500000000000012</v>
      </c>
      <c r="I38" s="116">
        <v>0</v>
      </c>
      <c r="J38" s="121">
        <v>1</v>
      </c>
      <c r="K38" s="116" t="s">
        <v>34</v>
      </c>
      <c r="L38" s="126">
        <v>90759.219087333317</v>
      </c>
      <c r="M38" s="123">
        <v>88877.651003666673</v>
      </c>
      <c r="N38" s="123">
        <f t="shared" si="0"/>
        <v>-1881.5680836666434</v>
      </c>
      <c r="O38" s="127">
        <f t="shared" si="1"/>
        <v>-2.0731426543634086E-2</v>
      </c>
      <c r="Q38" s="126">
        <v>165321.95242066664</v>
      </c>
      <c r="R38" s="123">
        <v>163440.38433700002</v>
      </c>
      <c r="S38" s="123">
        <f t="shared" si="2"/>
        <v>-1881.5680836666143</v>
      </c>
      <c r="T38" s="127">
        <f t="shared" si="3"/>
        <v>-1.1381235559563852E-2</v>
      </c>
    </row>
    <row r="39" spans="1:20" s="116" customFormat="1" ht="13" x14ac:dyDescent="0.3">
      <c r="A39" s="116">
        <v>33</v>
      </c>
      <c r="B39" s="125" t="s">
        <v>38</v>
      </c>
      <c r="C39" s="118">
        <v>10.962000000000002</v>
      </c>
      <c r="D39" s="119">
        <v>2428.4721599999998</v>
      </c>
      <c r="E39" s="120">
        <v>0.39244457717308673</v>
      </c>
      <c r="F39" s="121">
        <v>1</v>
      </c>
      <c r="G39" s="120">
        <v>0.23115304979464391</v>
      </c>
      <c r="H39" s="118">
        <v>12.180000000000001</v>
      </c>
      <c r="I39" s="116">
        <v>0</v>
      </c>
      <c r="J39" s="121">
        <v>1</v>
      </c>
      <c r="K39" s="116" t="s">
        <v>34</v>
      </c>
      <c r="L39" s="126">
        <v>139075.85481946668</v>
      </c>
      <c r="M39" s="123">
        <v>136709.95401839999</v>
      </c>
      <c r="N39" s="123">
        <f t="shared" si="0"/>
        <v>-2365.9008010666876</v>
      </c>
      <c r="O39" s="127">
        <f t="shared" si="1"/>
        <v>-1.7011585541845821E-2</v>
      </c>
      <c r="Q39" s="126">
        <v>267136.32648613339</v>
      </c>
      <c r="R39" s="123">
        <v>264770.42568506667</v>
      </c>
      <c r="S39" s="123">
        <f t="shared" si="2"/>
        <v>-2365.9008010667167</v>
      </c>
      <c r="T39" s="127">
        <f t="shared" si="3"/>
        <v>-8.8565296685305991E-3</v>
      </c>
    </row>
    <row r="40" spans="1:20" s="116" customFormat="1" ht="13" x14ac:dyDescent="0.3">
      <c r="A40" s="116">
        <v>34</v>
      </c>
      <c r="B40" s="125" t="s">
        <v>38</v>
      </c>
      <c r="C40" s="118">
        <v>3.5999999999999995E-3</v>
      </c>
      <c r="D40" s="119">
        <v>1.4599999999999997</v>
      </c>
      <c r="E40" s="120">
        <v>0.99999999999999978</v>
      </c>
      <c r="F40" s="121">
        <v>1</v>
      </c>
      <c r="G40" s="120">
        <v>0</v>
      </c>
      <c r="H40" s="118">
        <v>0</v>
      </c>
      <c r="I40" s="116">
        <v>0</v>
      </c>
      <c r="J40" s="121">
        <v>1</v>
      </c>
      <c r="K40" s="116" t="s">
        <v>34</v>
      </c>
      <c r="L40" s="126">
        <v>13675.195133333336</v>
      </c>
      <c r="M40" s="123">
        <v>13676.599733333334</v>
      </c>
      <c r="N40" s="123">
        <f t="shared" si="0"/>
        <v>1.4045999999980268</v>
      </c>
      <c r="O40" s="127">
        <f t="shared" si="1"/>
        <v>1.0271151426383009E-4</v>
      </c>
      <c r="Q40" s="126">
        <v>13755.320133333336</v>
      </c>
      <c r="R40" s="123">
        <v>13756.724733333334</v>
      </c>
      <c r="S40" s="123">
        <f t="shared" si="2"/>
        <v>1.4045999999980268</v>
      </c>
      <c r="T40" s="127">
        <f t="shared" si="3"/>
        <v>1.0211321775014546E-4</v>
      </c>
    </row>
    <row r="41" spans="1:20" s="116" customFormat="1" ht="13" x14ac:dyDescent="0.3">
      <c r="A41" s="116">
        <v>35</v>
      </c>
      <c r="B41" s="125" t="s">
        <v>38</v>
      </c>
      <c r="C41" s="118">
        <v>3.5999999999999995E-3</v>
      </c>
      <c r="D41" s="119">
        <v>1.4599999999999997</v>
      </c>
      <c r="E41" s="120">
        <v>0.99999999999999978</v>
      </c>
      <c r="F41" s="121">
        <v>1</v>
      </c>
      <c r="G41" s="120">
        <v>0</v>
      </c>
      <c r="H41" s="118">
        <v>0</v>
      </c>
      <c r="I41" s="116">
        <v>0</v>
      </c>
      <c r="J41" s="121">
        <v>1</v>
      </c>
      <c r="K41" s="116" t="s">
        <v>34</v>
      </c>
      <c r="L41" s="126">
        <v>13675.195133333336</v>
      </c>
      <c r="M41" s="123">
        <v>13676.599733333334</v>
      </c>
      <c r="N41" s="123">
        <f t="shared" si="0"/>
        <v>1.4045999999980268</v>
      </c>
      <c r="O41" s="127">
        <f t="shared" si="1"/>
        <v>1.0271151426383009E-4</v>
      </c>
      <c r="Q41" s="126">
        <v>13755.320133333336</v>
      </c>
      <c r="R41" s="123">
        <v>13756.724733333334</v>
      </c>
      <c r="S41" s="123">
        <f t="shared" si="2"/>
        <v>1.4045999999980268</v>
      </c>
      <c r="T41" s="127">
        <f t="shared" si="3"/>
        <v>1.0211321775014546E-4</v>
      </c>
    </row>
    <row r="42" spans="1:20" s="116" customFormat="1" ht="13" x14ac:dyDescent="0.3">
      <c r="A42" s="116">
        <v>36</v>
      </c>
      <c r="B42" s="125" t="s">
        <v>38</v>
      </c>
      <c r="C42" s="118">
        <v>4.9211333333333327</v>
      </c>
      <c r="D42" s="119">
        <v>1606.6553775000002</v>
      </c>
      <c r="E42" s="120">
        <v>0.40700385708106068</v>
      </c>
      <c r="F42" s="121">
        <v>1</v>
      </c>
      <c r="G42" s="120">
        <v>8.8406422079214564E-2</v>
      </c>
      <c r="H42" s="118">
        <v>2.899999999999999</v>
      </c>
      <c r="I42" s="116">
        <v>0</v>
      </c>
      <c r="J42" s="121">
        <v>1</v>
      </c>
      <c r="K42" s="116" t="s">
        <v>34</v>
      </c>
      <c r="L42" s="126">
        <v>87521.646451866662</v>
      </c>
      <c r="M42" s="123">
        <v>86109.953676641671</v>
      </c>
      <c r="N42" s="123">
        <f t="shared" si="0"/>
        <v>-1411.6927752249903</v>
      </c>
      <c r="O42" s="127">
        <f t="shared" si="1"/>
        <v>-1.6129641436777174E-2</v>
      </c>
      <c r="Q42" s="126">
        <v>177618.32478520001</v>
      </c>
      <c r="R42" s="123">
        <v>176206.632009975</v>
      </c>
      <c r="S42" s="123">
        <f t="shared" si="2"/>
        <v>-1411.6927752250049</v>
      </c>
      <c r="T42" s="127">
        <f t="shared" si="3"/>
        <v>-7.9479005160768956E-3</v>
      </c>
    </row>
    <row r="43" spans="1:20" s="116" customFormat="1" ht="13" x14ac:dyDescent="0.3">
      <c r="A43" s="116">
        <v>37</v>
      </c>
      <c r="B43" s="125" t="s">
        <v>38</v>
      </c>
      <c r="C43" s="118">
        <v>28.836000000000009</v>
      </c>
      <c r="D43" s="119">
        <v>11079.12449</v>
      </c>
      <c r="E43" s="120">
        <v>0.7845393768203035</v>
      </c>
      <c r="F43" s="121">
        <v>1</v>
      </c>
      <c r="G43" s="120">
        <v>0.10149776891760098</v>
      </c>
      <c r="H43" s="118">
        <v>32.040000000000006</v>
      </c>
      <c r="I43" s="116">
        <v>0</v>
      </c>
      <c r="J43" s="121">
        <v>1</v>
      </c>
      <c r="K43" s="116" t="s">
        <v>34</v>
      </c>
      <c r="L43" s="126">
        <v>400124.4074958667</v>
      </c>
      <c r="M43" s="123">
        <v>407074.78077343333</v>
      </c>
      <c r="N43" s="123">
        <f t="shared" si="0"/>
        <v>6950.3732775666285</v>
      </c>
      <c r="O43" s="127">
        <f t="shared" si="1"/>
        <v>1.7370530633371638E-2</v>
      </c>
      <c r="Q43" s="126">
        <v>1012133.8741625333</v>
      </c>
      <c r="R43" s="123">
        <v>1019084.2474400999</v>
      </c>
      <c r="S43" s="123">
        <f t="shared" si="2"/>
        <v>6950.3732775666285</v>
      </c>
      <c r="T43" s="127">
        <f t="shared" si="3"/>
        <v>6.8670493647073651E-3</v>
      </c>
    </row>
    <row r="44" spans="1:20" s="116" customFormat="1" ht="13" x14ac:dyDescent="0.3">
      <c r="A44" s="116">
        <v>38</v>
      </c>
      <c r="B44" s="125" t="s">
        <v>38</v>
      </c>
      <c r="C44" s="118">
        <v>32.646419999999992</v>
      </c>
      <c r="D44" s="119">
        <v>19237.783240000001</v>
      </c>
      <c r="E44" s="120">
        <v>0.65975713119140234</v>
      </c>
      <c r="F44" s="121">
        <v>1</v>
      </c>
      <c r="G44" s="120">
        <v>0.16991221467394535</v>
      </c>
      <c r="H44" s="118">
        <v>31.259999999999994</v>
      </c>
      <c r="I44" s="116">
        <v>0</v>
      </c>
      <c r="J44" s="121">
        <v>1</v>
      </c>
      <c r="K44" s="116" t="s">
        <v>34</v>
      </c>
      <c r="L44" s="126">
        <v>590272.57841253339</v>
      </c>
      <c r="M44" s="123">
        <v>612304.32782759995</v>
      </c>
      <c r="N44" s="123">
        <f t="shared" si="0"/>
        <v>22031.749415066559</v>
      </c>
      <c r="O44" s="127">
        <f t="shared" si="1"/>
        <v>3.7324704248193744E-2</v>
      </c>
      <c r="Q44" s="126">
        <v>1659739.9825792001</v>
      </c>
      <c r="R44" s="123">
        <v>1681771.7319942666</v>
      </c>
      <c r="S44" s="123">
        <f t="shared" si="2"/>
        <v>22031.749415066559</v>
      </c>
      <c r="T44" s="127">
        <f t="shared" si="3"/>
        <v>1.3274217435450158E-2</v>
      </c>
    </row>
    <row r="45" spans="1:20" s="116" customFormat="1" ht="13" x14ac:dyDescent="0.3">
      <c r="A45" s="116">
        <v>39</v>
      </c>
      <c r="B45" s="125" t="s">
        <v>38</v>
      </c>
      <c r="C45" s="118">
        <v>9.0464466666666663</v>
      </c>
      <c r="D45" s="119">
        <v>4292.3797999999997</v>
      </c>
      <c r="E45" s="120">
        <v>0.42940067132635212</v>
      </c>
      <c r="F45" s="121">
        <v>1</v>
      </c>
      <c r="G45" s="120">
        <v>0.16117016603707301</v>
      </c>
      <c r="H45" s="118">
        <v>5.4099999999999993</v>
      </c>
      <c r="I45" s="116">
        <v>0</v>
      </c>
      <c r="J45" s="121">
        <v>1</v>
      </c>
      <c r="K45" s="116" t="s">
        <v>34</v>
      </c>
      <c r="L45" s="126">
        <v>183777.39631400001</v>
      </c>
      <c r="M45" s="123">
        <v>181613.32714866663</v>
      </c>
      <c r="N45" s="123">
        <f t="shared" si="0"/>
        <v>-2164.0691653333779</v>
      </c>
      <c r="O45" s="127">
        <f t="shared" si="1"/>
        <v>-1.1775491484468924E-2</v>
      </c>
      <c r="Q45" s="126">
        <v>453461.04714733333</v>
      </c>
      <c r="R45" s="123">
        <v>451296.97798199998</v>
      </c>
      <c r="S45" s="123">
        <f t="shared" si="2"/>
        <v>-2164.0691653333488</v>
      </c>
      <c r="T45" s="127">
        <f t="shared" si="3"/>
        <v>-4.7723375115618794E-3</v>
      </c>
    </row>
    <row r="46" spans="1:20" s="116" customFormat="1" ht="13" x14ac:dyDescent="0.3">
      <c r="A46" s="116">
        <v>40</v>
      </c>
      <c r="B46" s="125" t="s">
        <v>38</v>
      </c>
      <c r="C46" s="118">
        <v>19.800000000000004</v>
      </c>
      <c r="D46" s="119">
        <v>7759.1885400000001</v>
      </c>
      <c r="E46" s="120">
        <v>0.56518128920262645</v>
      </c>
      <c r="F46" s="121">
        <v>1</v>
      </c>
      <c r="G46" s="120">
        <v>0.21135319401215347</v>
      </c>
      <c r="H46" s="118">
        <v>22</v>
      </c>
      <c r="I46" s="116">
        <v>0</v>
      </c>
      <c r="J46" s="121">
        <v>1</v>
      </c>
      <c r="K46" s="116" t="s">
        <v>34</v>
      </c>
      <c r="L46" s="126">
        <v>297231.1994332</v>
      </c>
      <c r="M46" s="123">
        <v>300613.77707126661</v>
      </c>
      <c r="N46" s="123">
        <f t="shared" si="0"/>
        <v>3382.5776380666066</v>
      </c>
      <c r="O46" s="127">
        <f t="shared" si="1"/>
        <v>1.1380291317052031E-2</v>
      </c>
      <c r="Q46" s="126">
        <v>733025.67276653333</v>
      </c>
      <c r="R46" s="123">
        <v>736408.25040459994</v>
      </c>
      <c r="S46" s="123">
        <f t="shared" si="2"/>
        <v>3382.5776380666066</v>
      </c>
      <c r="T46" s="127">
        <f t="shared" si="3"/>
        <v>4.614541841761589E-3</v>
      </c>
    </row>
    <row r="47" spans="1:20" s="116" customFormat="1" ht="13" x14ac:dyDescent="0.3">
      <c r="A47" s="116">
        <v>41</v>
      </c>
      <c r="B47" s="125" t="s">
        <v>38</v>
      </c>
      <c r="C47" s="118">
        <v>54.249733333333346</v>
      </c>
      <c r="D47" s="119">
        <v>28372.966650000002</v>
      </c>
      <c r="E47" s="120">
        <v>0.67508506681429903</v>
      </c>
      <c r="F47" s="121">
        <v>0.91681999999999964</v>
      </c>
      <c r="G47" s="120">
        <v>0.92114438864458381</v>
      </c>
      <c r="H47" s="118">
        <v>55</v>
      </c>
      <c r="I47" s="116">
        <v>4.9900000000000011</v>
      </c>
      <c r="J47" s="121">
        <v>1</v>
      </c>
      <c r="K47" s="116" t="s">
        <v>35</v>
      </c>
      <c r="L47" s="126">
        <v>454167.34718533332</v>
      </c>
      <c r="M47" s="123">
        <v>637320.48984516656</v>
      </c>
      <c r="N47" s="123">
        <f t="shared" si="0"/>
        <v>183153.14265983325</v>
      </c>
      <c r="O47" s="127">
        <f t="shared" si="1"/>
        <v>0.40327237040467695</v>
      </c>
      <c r="Q47" s="126">
        <v>1681683.0646853335</v>
      </c>
      <c r="R47" s="123">
        <v>1864836.2073451667</v>
      </c>
      <c r="S47" s="123">
        <f t="shared" si="2"/>
        <v>183153.14265983319</v>
      </c>
      <c r="T47" s="127">
        <f t="shared" si="3"/>
        <v>0.1089106184785798</v>
      </c>
    </row>
    <row r="48" spans="1:20" s="116" customFormat="1" ht="13" x14ac:dyDescent="0.3">
      <c r="A48" s="116">
        <v>42</v>
      </c>
      <c r="B48" s="125" t="s">
        <v>38</v>
      </c>
      <c r="C48" s="118">
        <v>28.800000000000008</v>
      </c>
      <c r="D48" s="119">
        <v>9178.43606</v>
      </c>
      <c r="E48" s="120">
        <v>0.82376774759102911</v>
      </c>
      <c r="F48" s="121">
        <v>1</v>
      </c>
      <c r="G48" s="120">
        <v>0.14745658263305328</v>
      </c>
      <c r="H48" s="118">
        <v>32</v>
      </c>
      <c r="I48" s="116">
        <v>0</v>
      </c>
      <c r="J48" s="121">
        <v>1</v>
      </c>
      <c r="K48" s="116" t="s">
        <v>34</v>
      </c>
      <c r="L48" s="126">
        <v>355404.73528813332</v>
      </c>
      <c r="M48" s="123">
        <v>361617.65810273332</v>
      </c>
      <c r="N48" s="123">
        <f t="shared" si="0"/>
        <v>6212.922814599995</v>
      </c>
      <c r="O48" s="127">
        <f t="shared" si="1"/>
        <v>1.7481260652205607E-2</v>
      </c>
      <c r="Q48" s="126">
        <v>859398.6336214667</v>
      </c>
      <c r="R48" s="123">
        <v>865611.55643606675</v>
      </c>
      <c r="S48" s="123">
        <f t="shared" si="2"/>
        <v>6212.9228146000532</v>
      </c>
      <c r="T48" s="127">
        <f t="shared" si="3"/>
        <v>7.2293840966666184E-3</v>
      </c>
    </row>
    <row r="49" spans="1:20" s="116" customFormat="1" ht="13" x14ac:dyDescent="0.3">
      <c r="A49" s="116">
        <v>43</v>
      </c>
      <c r="B49" s="125" t="s">
        <v>38</v>
      </c>
      <c r="C49" s="118">
        <v>10.799999999999999</v>
      </c>
      <c r="D49" s="119">
        <v>2890.6422600000005</v>
      </c>
      <c r="E49" s="120">
        <v>0.68838032616548106</v>
      </c>
      <c r="F49" s="121">
        <v>1</v>
      </c>
      <c r="G49" s="120">
        <v>0.13008568570310142</v>
      </c>
      <c r="H49" s="118">
        <v>12</v>
      </c>
      <c r="I49" s="116">
        <v>0</v>
      </c>
      <c r="J49" s="121">
        <v>1</v>
      </c>
      <c r="K49" s="116" t="s">
        <v>34</v>
      </c>
      <c r="L49" s="126">
        <v>145745.31763413333</v>
      </c>
      <c r="M49" s="123">
        <v>145805.47950740001</v>
      </c>
      <c r="N49" s="123">
        <f t="shared" si="0"/>
        <v>60.16187326668296</v>
      </c>
      <c r="O49" s="127">
        <f t="shared" si="1"/>
        <v>4.1278769186745484E-4</v>
      </c>
      <c r="Q49" s="126">
        <v>307654.80513413332</v>
      </c>
      <c r="R49" s="123">
        <v>307714.9670074</v>
      </c>
      <c r="S49" s="123">
        <f t="shared" si="2"/>
        <v>60.16187326668296</v>
      </c>
      <c r="T49" s="127">
        <f t="shared" si="3"/>
        <v>1.9554992238932591E-4</v>
      </c>
    </row>
    <row r="50" spans="1:20" s="116" customFormat="1" ht="13" x14ac:dyDescent="0.3">
      <c r="A50" s="116">
        <v>44</v>
      </c>
      <c r="B50" s="125" t="s">
        <v>38</v>
      </c>
      <c r="C50" s="118">
        <v>22.488210000000006</v>
      </c>
      <c r="D50" s="119">
        <v>5197.3154000000004</v>
      </c>
      <c r="E50" s="120">
        <v>0.79951062520059613</v>
      </c>
      <c r="F50" s="121">
        <v>1</v>
      </c>
      <c r="G50" s="120">
        <v>0.15577129670154777</v>
      </c>
      <c r="H50" s="118">
        <v>24.990000000000006</v>
      </c>
      <c r="I50" s="116">
        <v>0</v>
      </c>
      <c r="J50" s="121">
        <v>1</v>
      </c>
      <c r="K50" s="116" t="s">
        <v>34</v>
      </c>
      <c r="L50" s="126">
        <v>248263.19825533335</v>
      </c>
      <c r="M50" s="123">
        <v>247921.35155266666</v>
      </c>
      <c r="N50" s="123">
        <f t="shared" si="0"/>
        <v>-341.84670266669127</v>
      </c>
      <c r="O50" s="127">
        <f t="shared" si="1"/>
        <v>-1.3769527866756527E-3</v>
      </c>
      <c r="Q50" s="126">
        <v>533416.65408866666</v>
      </c>
      <c r="R50" s="123">
        <v>533074.80738599994</v>
      </c>
      <c r="S50" s="123">
        <f t="shared" si="2"/>
        <v>-341.84670266672038</v>
      </c>
      <c r="T50" s="127">
        <f t="shared" si="3"/>
        <v>-6.4086244785656289E-4</v>
      </c>
    </row>
    <row r="51" spans="1:20" s="116" customFormat="1" ht="13" x14ac:dyDescent="0.3">
      <c r="A51" s="116">
        <v>45</v>
      </c>
      <c r="B51" s="125" t="s">
        <v>38</v>
      </c>
      <c r="C51" s="118">
        <v>3.6541083333333333</v>
      </c>
      <c r="D51" s="119">
        <v>2047.2610424999996</v>
      </c>
      <c r="E51" s="120">
        <v>0.71234332619758622</v>
      </c>
      <c r="F51" s="121">
        <v>1</v>
      </c>
      <c r="G51" s="120">
        <v>8.5287424557237812E-2</v>
      </c>
      <c r="H51" s="118">
        <v>3.8400000000000012</v>
      </c>
      <c r="I51" s="116">
        <v>0</v>
      </c>
      <c r="J51" s="121">
        <v>1</v>
      </c>
      <c r="K51" s="116" t="s">
        <v>34</v>
      </c>
      <c r="L51" s="126">
        <v>82025.763781733331</v>
      </c>
      <c r="M51" s="123">
        <v>84513.294190825007</v>
      </c>
      <c r="N51" s="123">
        <f t="shared" si="0"/>
        <v>2487.5304090916761</v>
      </c>
      <c r="O51" s="127">
        <f t="shared" si="1"/>
        <v>3.0326208430205864E-2</v>
      </c>
      <c r="Q51" s="126">
        <v>194962.54378173334</v>
      </c>
      <c r="R51" s="123">
        <v>197450.07419082502</v>
      </c>
      <c r="S51" s="123">
        <f t="shared" si="2"/>
        <v>2487.5304090916761</v>
      </c>
      <c r="T51" s="127">
        <f t="shared" si="3"/>
        <v>1.2759016992907848E-2</v>
      </c>
    </row>
    <row r="52" spans="1:20" s="116" customFormat="1" ht="13" x14ac:dyDescent="0.3">
      <c r="A52" s="116">
        <v>46</v>
      </c>
      <c r="B52" s="125" t="s">
        <v>38</v>
      </c>
      <c r="C52" s="118">
        <v>17.757000000000001</v>
      </c>
      <c r="D52" s="119">
        <v>2684.02268</v>
      </c>
      <c r="E52" s="120">
        <v>0.73062591354688766</v>
      </c>
      <c r="F52" s="121">
        <v>1</v>
      </c>
      <c r="G52" s="120">
        <v>0.17011082257415622</v>
      </c>
      <c r="H52" s="118">
        <v>19.729999999999997</v>
      </c>
      <c r="I52" s="116">
        <v>0</v>
      </c>
      <c r="J52" s="121">
        <v>1</v>
      </c>
      <c r="K52" s="116" t="s">
        <v>34</v>
      </c>
      <c r="L52" s="126">
        <v>179969.04660106663</v>
      </c>
      <c r="M52" s="123">
        <v>175003.70793986667</v>
      </c>
      <c r="N52" s="123">
        <f t="shared" si="0"/>
        <v>-4965.3386611999595</v>
      </c>
      <c r="O52" s="127">
        <f t="shared" si="1"/>
        <v>-2.7589959245639142E-2</v>
      </c>
      <c r="Q52" s="126">
        <v>328683.69660106662</v>
      </c>
      <c r="R52" s="123">
        <v>323718.35793986672</v>
      </c>
      <c r="S52" s="123">
        <f t="shared" si="2"/>
        <v>-4965.3386611999013</v>
      </c>
      <c r="T52" s="127">
        <f t="shared" si="3"/>
        <v>-1.5106738522618247E-2</v>
      </c>
    </row>
    <row r="53" spans="1:20" s="116" customFormat="1" ht="13" x14ac:dyDescent="0.3">
      <c r="A53" s="116">
        <v>47</v>
      </c>
      <c r="B53" s="125" t="s">
        <v>38</v>
      </c>
      <c r="C53" s="118">
        <v>16.373286666666662</v>
      </c>
      <c r="D53" s="119">
        <v>3171.5012499999998</v>
      </c>
      <c r="E53" s="120">
        <v>0.24285183907264402</v>
      </c>
      <c r="F53" s="121">
        <v>1</v>
      </c>
      <c r="G53" s="120">
        <v>0.67139954667700152</v>
      </c>
      <c r="H53" s="118">
        <v>16.12</v>
      </c>
      <c r="I53" s="116">
        <v>0</v>
      </c>
      <c r="J53" s="121">
        <v>1</v>
      </c>
      <c r="K53" s="116" t="s">
        <v>34</v>
      </c>
      <c r="L53" s="126">
        <v>185923.6219</v>
      </c>
      <c r="M53" s="123">
        <v>182476.62837916668</v>
      </c>
      <c r="N53" s="123">
        <f t="shared" si="0"/>
        <v>-3446.9935208333191</v>
      </c>
      <c r="O53" s="127">
        <f t="shared" si="1"/>
        <v>-1.8539836334983312E-2</v>
      </c>
      <c r="Q53" s="126">
        <v>387460.13523333333</v>
      </c>
      <c r="R53" s="123">
        <v>384013.14171250002</v>
      </c>
      <c r="S53" s="123">
        <f t="shared" si="2"/>
        <v>-3446.9935208333191</v>
      </c>
      <c r="T53" s="127">
        <f t="shared" si="3"/>
        <v>-8.8963823820416947E-3</v>
      </c>
    </row>
    <row r="54" spans="1:20" s="116" customFormat="1" ht="13" x14ac:dyDescent="0.3">
      <c r="A54" s="116">
        <v>48</v>
      </c>
      <c r="B54" s="125" t="s">
        <v>38</v>
      </c>
      <c r="C54" s="118">
        <v>7.47</v>
      </c>
      <c r="D54" s="119">
        <v>2161.3408100000001</v>
      </c>
      <c r="E54" s="120">
        <v>0.70169046973447624</v>
      </c>
      <c r="F54" s="121">
        <v>1</v>
      </c>
      <c r="G54" s="120">
        <v>0.20276683943483509</v>
      </c>
      <c r="H54" s="118">
        <v>8.2999999999999989</v>
      </c>
      <c r="I54" s="116">
        <v>0</v>
      </c>
      <c r="J54" s="121">
        <v>1</v>
      </c>
      <c r="K54" s="116" t="s">
        <v>34</v>
      </c>
      <c r="L54" s="126">
        <v>110931.12614146667</v>
      </c>
      <c r="M54" s="123">
        <v>111695.70907023332</v>
      </c>
      <c r="N54" s="123">
        <f t="shared" si="0"/>
        <v>764.58292876665655</v>
      </c>
      <c r="O54" s="127">
        <f t="shared" si="1"/>
        <v>6.8924111325761725E-3</v>
      </c>
      <c r="Q54" s="126">
        <v>225348.51947479998</v>
      </c>
      <c r="R54" s="123">
        <v>226113.10240356665</v>
      </c>
      <c r="S54" s="123">
        <f t="shared" si="2"/>
        <v>764.5829287666711</v>
      </c>
      <c r="T54" s="127">
        <f t="shared" si="3"/>
        <v>3.3928908454717937E-3</v>
      </c>
    </row>
    <row r="55" spans="1:20" s="116" customFormat="1" ht="13" x14ac:dyDescent="0.3">
      <c r="A55" s="116">
        <v>49</v>
      </c>
      <c r="B55" s="125" t="s">
        <v>38</v>
      </c>
      <c r="C55" s="118">
        <v>3.1026600000000002</v>
      </c>
      <c r="D55" s="119">
        <v>16.187345999999998</v>
      </c>
      <c r="E55" s="120">
        <v>0.59455294335431319</v>
      </c>
      <c r="F55" s="121">
        <v>1</v>
      </c>
      <c r="G55" s="120">
        <v>0.19504643962848278</v>
      </c>
      <c r="H55" s="118">
        <v>3.45</v>
      </c>
      <c r="I55" s="116">
        <v>0</v>
      </c>
      <c r="J55" s="121">
        <v>1</v>
      </c>
      <c r="K55" s="116" t="s">
        <v>34</v>
      </c>
      <c r="L55" s="126">
        <v>31094.777876399996</v>
      </c>
      <c r="M55" s="123">
        <v>29335.116626283329</v>
      </c>
      <c r="N55" s="123">
        <f t="shared" si="0"/>
        <v>-1759.6612501166674</v>
      </c>
      <c r="O55" s="127">
        <f t="shared" si="1"/>
        <v>-5.659024988411953E-2</v>
      </c>
      <c r="Q55" s="126">
        <v>31868.698709733329</v>
      </c>
      <c r="R55" s="123">
        <v>30109.037459616662</v>
      </c>
      <c r="S55" s="123">
        <f t="shared" si="2"/>
        <v>-1759.6612501166674</v>
      </c>
      <c r="T55" s="127">
        <f t="shared" si="3"/>
        <v>-5.5215974337202295E-2</v>
      </c>
    </row>
    <row r="56" spans="1:20" s="116" customFormat="1" ht="13" x14ac:dyDescent="0.3">
      <c r="A56" s="116">
        <v>50</v>
      </c>
      <c r="B56" s="125" t="s">
        <v>38</v>
      </c>
      <c r="C56" s="118">
        <v>14.20875833333333</v>
      </c>
      <c r="D56" s="119">
        <v>8372.958349999999</v>
      </c>
      <c r="E56" s="120">
        <v>0.75954955756675868</v>
      </c>
      <c r="F56" s="121">
        <v>1</v>
      </c>
      <c r="G56" s="120">
        <v>8.3464722112731482E-2</v>
      </c>
      <c r="H56" s="118">
        <v>13.5</v>
      </c>
      <c r="I56" s="116">
        <v>0</v>
      </c>
      <c r="J56" s="121">
        <v>1</v>
      </c>
      <c r="K56" s="116" t="s">
        <v>34</v>
      </c>
      <c r="L56" s="126">
        <v>288505.47264300002</v>
      </c>
      <c r="M56" s="123">
        <v>294539.38492483337</v>
      </c>
      <c r="N56" s="123">
        <f t="shared" si="0"/>
        <v>6033.9122818333562</v>
      </c>
      <c r="O56" s="127">
        <f t="shared" si="1"/>
        <v>2.0914377209404929E-2</v>
      </c>
      <c r="Q56" s="126">
        <v>765145.56264300004</v>
      </c>
      <c r="R56" s="123">
        <v>771179.4749248334</v>
      </c>
      <c r="S56" s="123">
        <f t="shared" si="2"/>
        <v>6033.9122818333562</v>
      </c>
      <c r="T56" s="127">
        <f t="shared" si="3"/>
        <v>7.8859665094191313E-3</v>
      </c>
    </row>
    <row r="57" spans="1:20" s="116" customFormat="1" ht="13" x14ac:dyDescent="0.3">
      <c r="A57" s="116">
        <v>51</v>
      </c>
      <c r="B57" s="125" t="s">
        <v>38</v>
      </c>
      <c r="C57" s="118">
        <v>12.187476666666669</v>
      </c>
      <c r="D57" s="119">
        <v>7126.5231800000001</v>
      </c>
      <c r="E57" s="120">
        <v>0.76690237875093836</v>
      </c>
      <c r="F57" s="121">
        <v>1</v>
      </c>
      <c r="G57" s="120">
        <v>0.15960509257720323</v>
      </c>
      <c r="H57" s="118">
        <v>11</v>
      </c>
      <c r="I57" s="116">
        <v>0</v>
      </c>
      <c r="J57" s="121">
        <v>1</v>
      </c>
      <c r="K57" s="116" t="s">
        <v>34</v>
      </c>
      <c r="L57" s="126">
        <v>238226.37617440001</v>
      </c>
      <c r="M57" s="123">
        <v>247358.62181819999</v>
      </c>
      <c r="N57" s="123">
        <f t="shared" si="0"/>
        <v>9132.245643799979</v>
      </c>
      <c r="O57" s="127">
        <f t="shared" si="1"/>
        <v>3.8334317930918252E-2</v>
      </c>
      <c r="Q57" s="126">
        <v>626587.2170077333</v>
      </c>
      <c r="R57" s="123">
        <v>635719.46265153331</v>
      </c>
      <c r="S57" s="123">
        <f t="shared" si="2"/>
        <v>9132.2456438000081</v>
      </c>
      <c r="T57" s="127">
        <f t="shared" si="3"/>
        <v>1.4574580195572836E-2</v>
      </c>
    </row>
    <row r="58" spans="1:20" s="116" customFormat="1" ht="13" x14ac:dyDescent="0.3">
      <c r="A58" s="116">
        <v>52</v>
      </c>
      <c r="B58" s="125" t="s">
        <v>38</v>
      </c>
      <c r="C58" s="118">
        <v>14.193455</v>
      </c>
      <c r="D58" s="119">
        <v>5579.6544399999993</v>
      </c>
      <c r="E58" s="120">
        <v>0.45094221077911084</v>
      </c>
      <c r="F58" s="121">
        <v>1</v>
      </c>
      <c r="G58" s="120">
        <v>8.7885198282394827E-2</v>
      </c>
      <c r="H58" s="118">
        <v>10.5</v>
      </c>
      <c r="I58" s="116">
        <v>0</v>
      </c>
      <c r="J58" s="121">
        <v>1</v>
      </c>
      <c r="K58" s="116" t="s">
        <v>34</v>
      </c>
      <c r="L58" s="126">
        <v>234481.83726353335</v>
      </c>
      <c r="M58" s="123">
        <v>232845.53542893333</v>
      </c>
      <c r="N58" s="123">
        <f t="shared" si="0"/>
        <v>-1636.3018346000172</v>
      </c>
      <c r="O58" s="127">
        <f t="shared" si="1"/>
        <v>-6.9783734795671321E-3</v>
      </c>
      <c r="Q58" s="126">
        <v>562886.53309686668</v>
      </c>
      <c r="R58" s="123">
        <v>561250.23126226664</v>
      </c>
      <c r="S58" s="123">
        <f t="shared" si="2"/>
        <v>-1636.3018346000463</v>
      </c>
      <c r="T58" s="127">
        <f t="shared" si="3"/>
        <v>-2.9069834476186632E-3</v>
      </c>
    </row>
    <row r="59" spans="1:20" s="116" customFormat="1" ht="13" x14ac:dyDescent="0.3">
      <c r="A59" s="116">
        <v>53</v>
      </c>
      <c r="B59" s="125" t="s">
        <v>38</v>
      </c>
      <c r="C59" s="118">
        <v>42.687000000000005</v>
      </c>
      <c r="D59" s="119">
        <v>21161.991599999998</v>
      </c>
      <c r="E59" s="120">
        <v>0.763396344977192</v>
      </c>
      <c r="F59" s="121">
        <v>1</v>
      </c>
      <c r="G59" s="120">
        <v>9.3797219703838142E-2</v>
      </c>
      <c r="H59" s="118">
        <v>47.43</v>
      </c>
      <c r="I59" s="116">
        <v>0</v>
      </c>
      <c r="J59" s="121">
        <v>1</v>
      </c>
      <c r="K59" s="116" t="s">
        <v>34</v>
      </c>
      <c r="L59" s="126">
        <v>675600.40270466672</v>
      </c>
      <c r="M59" s="123">
        <v>695370.2850106667</v>
      </c>
      <c r="N59" s="123">
        <f t="shared" si="0"/>
        <v>19769.882305999985</v>
      </c>
      <c r="O59" s="127">
        <f t="shared" si="1"/>
        <v>2.9262685793043006E-2</v>
      </c>
      <c r="Q59" s="126">
        <v>1850768.8585379999</v>
      </c>
      <c r="R59" s="123">
        <v>1870538.7408440001</v>
      </c>
      <c r="S59" s="123">
        <f t="shared" si="2"/>
        <v>19769.882306000218</v>
      </c>
      <c r="T59" s="127">
        <f t="shared" si="3"/>
        <v>1.0681983444230459E-2</v>
      </c>
    </row>
    <row r="60" spans="1:20" s="116" customFormat="1" ht="13" x14ac:dyDescent="0.3">
      <c r="A60" s="116">
        <v>54</v>
      </c>
      <c r="B60" s="125" t="s">
        <v>38</v>
      </c>
      <c r="C60" s="118">
        <v>4.0949999999999998</v>
      </c>
      <c r="D60" s="119">
        <v>492.30710999999997</v>
      </c>
      <c r="E60" s="120">
        <v>0.62666638917062789</v>
      </c>
      <c r="F60" s="121">
        <v>1</v>
      </c>
      <c r="G60" s="120">
        <v>0.1204427744490707</v>
      </c>
      <c r="H60" s="118">
        <v>4.5499999999999989</v>
      </c>
      <c r="I60" s="116">
        <v>0</v>
      </c>
      <c r="J60" s="121">
        <v>1</v>
      </c>
      <c r="K60" s="116" t="s">
        <v>34</v>
      </c>
      <c r="L60" s="126">
        <v>54336.080982133317</v>
      </c>
      <c r="M60" s="123">
        <v>52729.94914389999</v>
      </c>
      <c r="N60" s="123">
        <f t="shared" si="0"/>
        <v>-1606.1318382333266</v>
      </c>
      <c r="O60" s="127">
        <f t="shared" si="1"/>
        <v>-2.9559213863094978E-2</v>
      </c>
      <c r="Q60" s="126">
        <v>82718.920982133306</v>
      </c>
      <c r="R60" s="123">
        <v>81112.78914389998</v>
      </c>
      <c r="S60" s="123">
        <f t="shared" si="2"/>
        <v>-1606.1318382333266</v>
      </c>
      <c r="T60" s="127">
        <f t="shared" si="3"/>
        <v>-1.9416740682343277E-2</v>
      </c>
    </row>
    <row r="61" spans="1:20" s="116" customFormat="1" ht="13" x14ac:dyDescent="0.3">
      <c r="A61" s="116">
        <v>55</v>
      </c>
      <c r="B61" s="125" t="s">
        <v>38</v>
      </c>
      <c r="C61" s="118">
        <v>36</v>
      </c>
      <c r="D61" s="119">
        <v>15338.990499999998</v>
      </c>
      <c r="E61" s="120">
        <v>0.50973646432346331</v>
      </c>
      <c r="F61" s="121">
        <v>1</v>
      </c>
      <c r="G61" s="120">
        <v>9.4708354407586182E-2</v>
      </c>
      <c r="H61" s="118">
        <v>40</v>
      </c>
      <c r="I61" s="116">
        <v>0</v>
      </c>
      <c r="J61" s="121">
        <v>1</v>
      </c>
      <c r="K61" s="116" t="s">
        <v>34</v>
      </c>
      <c r="L61" s="126">
        <v>583380.56139666669</v>
      </c>
      <c r="M61" s="123">
        <v>572876.70868499996</v>
      </c>
      <c r="N61" s="123">
        <f t="shared" si="0"/>
        <v>-10503.852711666725</v>
      </c>
      <c r="O61" s="127">
        <f t="shared" si="1"/>
        <v>-1.8005146908768328E-2</v>
      </c>
      <c r="Q61" s="126">
        <v>1487027.0513966666</v>
      </c>
      <c r="R61" s="123">
        <v>1476523.1986849997</v>
      </c>
      <c r="S61" s="123">
        <f t="shared" si="2"/>
        <v>-10503.852711666841</v>
      </c>
      <c r="T61" s="127">
        <f t="shared" si="3"/>
        <v>-7.0636594686029845E-3</v>
      </c>
    </row>
    <row r="62" spans="1:20" s="116" customFormat="1" ht="13" x14ac:dyDescent="0.3">
      <c r="A62" s="116">
        <v>56</v>
      </c>
      <c r="B62" s="125" t="s">
        <v>38</v>
      </c>
      <c r="C62" s="118">
        <v>57.261843333333339</v>
      </c>
      <c r="D62" s="119">
        <v>23628.885759999994</v>
      </c>
      <c r="E62" s="120">
        <v>0.51027630836609605</v>
      </c>
      <c r="F62" s="121">
        <v>1</v>
      </c>
      <c r="G62" s="120">
        <v>0.10125320723509823</v>
      </c>
      <c r="H62" s="118">
        <v>33.090000000000011</v>
      </c>
      <c r="I62" s="116">
        <v>0</v>
      </c>
      <c r="J62" s="121">
        <v>1</v>
      </c>
      <c r="K62" s="116" t="s">
        <v>34</v>
      </c>
      <c r="L62" s="126">
        <v>861030.38627746666</v>
      </c>
      <c r="M62" s="123">
        <v>849629.6455024</v>
      </c>
      <c r="N62" s="123">
        <f t="shared" si="0"/>
        <v>-11400.740775066661</v>
      </c>
      <c r="O62" s="127">
        <f t="shared" si="1"/>
        <v>-1.3240811191758309E-2</v>
      </c>
      <c r="Q62" s="126">
        <v>2297826.3029441335</v>
      </c>
      <c r="R62" s="123">
        <v>2286425.5621690666</v>
      </c>
      <c r="S62" s="123">
        <f t="shared" si="2"/>
        <v>-11400.740775066894</v>
      </c>
      <c r="T62" s="127">
        <f t="shared" si="3"/>
        <v>-4.961532888913091E-3</v>
      </c>
    </row>
    <row r="63" spans="1:20" s="116" customFormat="1" ht="13" x14ac:dyDescent="0.3">
      <c r="A63" s="116">
        <v>57</v>
      </c>
      <c r="B63" s="125" t="s">
        <v>38</v>
      </c>
      <c r="C63" s="118">
        <v>5.0161499999999988</v>
      </c>
      <c r="D63" s="119">
        <v>1996.1124600000003</v>
      </c>
      <c r="E63" s="120">
        <v>0.55751301423488508</v>
      </c>
      <c r="F63" s="121">
        <v>1</v>
      </c>
      <c r="G63" s="120">
        <v>8.5892665699691007E-2</v>
      </c>
      <c r="H63" s="118">
        <v>5.57</v>
      </c>
      <c r="I63" s="116">
        <v>0</v>
      </c>
      <c r="J63" s="121">
        <v>1</v>
      </c>
      <c r="K63" s="116" t="s">
        <v>34</v>
      </c>
      <c r="L63" s="126">
        <v>98354.756146800006</v>
      </c>
      <c r="M63" s="123">
        <v>97093.511118733324</v>
      </c>
      <c r="N63" s="123">
        <f t="shared" si="0"/>
        <v>-1261.2450280666817</v>
      </c>
      <c r="O63" s="127">
        <f t="shared" si="1"/>
        <v>-1.2823426923901907E-2</v>
      </c>
      <c r="Q63" s="126">
        <v>216915.67031346669</v>
      </c>
      <c r="R63" s="123">
        <v>215654.42528540001</v>
      </c>
      <c r="S63" s="123">
        <f t="shared" si="2"/>
        <v>-1261.2450280666817</v>
      </c>
      <c r="T63" s="127">
        <f t="shared" si="3"/>
        <v>-5.8144486576006509E-3</v>
      </c>
    </row>
    <row r="64" spans="1:20" s="116" customFormat="1" ht="13" x14ac:dyDescent="0.3">
      <c r="A64" s="116">
        <v>58</v>
      </c>
      <c r="B64" s="125" t="s">
        <v>38</v>
      </c>
      <c r="C64" s="118">
        <v>23.157255233333334</v>
      </c>
      <c r="D64" s="119">
        <v>11297.618420583334</v>
      </c>
      <c r="E64" s="120">
        <v>0.68422128203978305</v>
      </c>
      <c r="F64" s="121">
        <v>1</v>
      </c>
      <c r="G64" s="120">
        <v>0.12801349399652873</v>
      </c>
      <c r="H64" s="118">
        <v>12.97</v>
      </c>
      <c r="I64" s="116">
        <v>0</v>
      </c>
      <c r="J64" s="121">
        <v>1</v>
      </c>
      <c r="K64" s="116" t="s">
        <v>34</v>
      </c>
      <c r="L64" s="126">
        <v>401489.52948674676</v>
      </c>
      <c r="M64" s="123">
        <v>405001.39471668581</v>
      </c>
      <c r="N64" s="123">
        <f t="shared" si="0"/>
        <v>3511.8652299390524</v>
      </c>
      <c r="O64" s="127">
        <f t="shared" si="1"/>
        <v>8.7470904519690081E-3</v>
      </c>
      <c r="Q64" s="126">
        <v>1050898.2653200799</v>
      </c>
      <c r="R64" s="123">
        <v>1054410.130550019</v>
      </c>
      <c r="S64" s="123">
        <f t="shared" si="2"/>
        <v>3511.8652299391106</v>
      </c>
      <c r="T64" s="127">
        <f t="shared" si="3"/>
        <v>3.3417746948792193E-3</v>
      </c>
    </row>
    <row r="65" spans="1:20" s="116" customFormat="1" ht="13" x14ac:dyDescent="0.3">
      <c r="A65" s="116">
        <v>59</v>
      </c>
      <c r="B65" s="125" t="s">
        <v>38</v>
      </c>
      <c r="C65" s="118">
        <v>22.896560000000004</v>
      </c>
      <c r="D65" s="119">
        <v>10466.39896</v>
      </c>
      <c r="E65" s="120">
        <v>0.58956774130866307</v>
      </c>
      <c r="F65" s="121">
        <v>1</v>
      </c>
      <c r="G65" s="120">
        <v>0.10188864796021202</v>
      </c>
      <c r="H65" s="118">
        <v>25</v>
      </c>
      <c r="I65" s="116">
        <v>0</v>
      </c>
      <c r="J65" s="121">
        <v>1</v>
      </c>
      <c r="K65" s="116" t="s">
        <v>34</v>
      </c>
      <c r="L65" s="126">
        <v>394968.27522013331</v>
      </c>
      <c r="M65" s="123">
        <v>392454.91042373335</v>
      </c>
      <c r="N65" s="123">
        <f t="shared" si="0"/>
        <v>-2513.3647963999538</v>
      </c>
      <c r="O65" s="127">
        <f t="shared" si="1"/>
        <v>-6.3634599386473362E-3</v>
      </c>
      <c r="Q65" s="126">
        <v>1018021.2877201331</v>
      </c>
      <c r="R65" s="123">
        <v>1015507.9229237332</v>
      </c>
      <c r="S65" s="123">
        <f t="shared" si="2"/>
        <v>-2513.3647963998374</v>
      </c>
      <c r="T65" s="127">
        <f t="shared" si="3"/>
        <v>-2.4688725341181599E-3</v>
      </c>
    </row>
    <row r="66" spans="1:20" s="116" customFormat="1" ht="13" x14ac:dyDescent="0.3">
      <c r="A66" s="116">
        <v>60</v>
      </c>
      <c r="B66" s="125" t="s">
        <v>38</v>
      </c>
      <c r="C66" s="118">
        <v>59.752679999999998</v>
      </c>
      <c r="D66" s="119">
        <v>36981.242850000002</v>
      </c>
      <c r="E66" s="120">
        <v>0.81658924234370645</v>
      </c>
      <c r="F66" s="121">
        <v>1</v>
      </c>
      <c r="G66" s="120">
        <v>0.54289514712980247</v>
      </c>
      <c r="H66" s="118">
        <v>31</v>
      </c>
      <c r="I66" s="116">
        <v>0</v>
      </c>
      <c r="J66" s="121">
        <v>1</v>
      </c>
      <c r="K66" s="116" t="s">
        <v>34</v>
      </c>
      <c r="L66" s="126">
        <v>767041.47931133315</v>
      </c>
      <c r="M66" s="123">
        <v>922192.38946316671</v>
      </c>
      <c r="N66" s="123">
        <f t="shared" si="0"/>
        <v>155150.91015183355</v>
      </c>
      <c r="O66" s="127">
        <f t="shared" si="1"/>
        <v>0.20227186447743539</v>
      </c>
      <c r="Q66" s="126">
        <v>2466186.0376446666</v>
      </c>
      <c r="R66" s="123">
        <v>2621336.9477965003</v>
      </c>
      <c r="S66" s="123">
        <f t="shared" si="2"/>
        <v>155150.91015183367</v>
      </c>
      <c r="T66" s="127">
        <f t="shared" si="3"/>
        <v>6.2911275866280827E-2</v>
      </c>
    </row>
    <row r="67" spans="1:20" s="116" customFormat="1" ht="13" x14ac:dyDescent="0.3">
      <c r="A67" s="116">
        <v>61</v>
      </c>
      <c r="B67" s="125" t="s">
        <v>38</v>
      </c>
      <c r="C67" s="118">
        <v>5.8500000000000005</v>
      </c>
      <c r="D67" s="119">
        <v>2385.4440600000003</v>
      </c>
      <c r="E67" s="120">
        <v>0.57246671239788227</v>
      </c>
      <c r="F67" s="121">
        <v>1</v>
      </c>
      <c r="G67" s="120">
        <v>0.17928724397342277</v>
      </c>
      <c r="H67" s="118">
        <v>6.5</v>
      </c>
      <c r="I67" s="116">
        <v>0</v>
      </c>
      <c r="J67" s="121">
        <v>1</v>
      </c>
      <c r="K67" s="116" t="s">
        <v>34</v>
      </c>
      <c r="L67" s="126">
        <v>107511.02073480003</v>
      </c>
      <c r="M67" s="123">
        <v>108491.49886273332</v>
      </c>
      <c r="N67" s="123">
        <f t="shared" si="0"/>
        <v>980.47812793329649</v>
      </c>
      <c r="O67" s="127">
        <f t="shared" si="1"/>
        <v>9.1197918244294695E-3</v>
      </c>
      <c r="Q67" s="126">
        <v>244805.13573480002</v>
      </c>
      <c r="R67" s="123">
        <v>245785.6138627333</v>
      </c>
      <c r="S67" s="123">
        <f t="shared" si="2"/>
        <v>980.47812793328194</v>
      </c>
      <c r="T67" s="127">
        <f t="shared" si="3"/>
        <v>4.0051370858307659E-3</v>
      </c>
    </row>
    <row r="68" spans="1:20" s="116" customFormat="1" ht="13" x14ac:dyDescent="0.3">
      <c r="A68" s="116">
        <v>62</v>
      </c>
      <c r="B68" s="125" t="s">
        <v>38</v>
      </c>
      <c r="C68" s="118">
        <v>6.0687350000000002</v>
      </c>
      <c r="D68" s="119">
        <v>3972.1529999999998</v>
      </c>
      <c r="E68" s="120">
        <v>0.84572165638554009</v>
      </c>
      <c r="F68" s="121">
        <v>6.2770000000000006E-2</v>
      </c>
      <c r="G68" s="120">
        <v>6.4845605700712627E-2</v>
      </c>
      <c r="H68" s="118">
        <v>5.8999999999999995</v>
      </c>
      <c r="I68" s="116">
        <v>0</v>
      </c>
      <c r="J68" s="121">
        <v>2</v>
      </c>
      <c r="K68" s="116" t="s">
        <v>34</v>
      </c>
      <c r="L68" s="126">
        <v>109148.20102499997</v>
      </c>
      <c r="M68" s="123">
        <v>114604.65178</v>
      </c>
      <c r="N68" s="123">
        <f t="shared" si="0"/>
        <v>5456.4507550000271</v>
      </c>
      <c r="O68" s="127">
        <f t="shared" si="1"/>
        <v>4.999121106677927E-2</v>
      </c>
      <c r="Q68" s="126">
        <v>329046.46435833332</v>
      </c>
      <c r="R68" s="123">
        <v>334502.91511333332</v>
      </c>
      <c r="S68" s="123">
        <f t="shared" si="2"/>
        <v>5456.450754999998</v>
      </c>
      <c r="T68" s="127">
        <f t="shared" si="3"/>
        <v>1.6582614755154743E-2</v>
      </c>
    </row>
    <row r="69" spans="1:20" s="116" customFormat="1" ht="13" x14ac:dyDescent="0.3">
      <c r="A69" s="116">
        <v>63</v>
      </c>
      <c r="B69" s="125" t="s">
        <v>38</v>
      </c>
      <c r="C69" s="118">
        <v>6.1617600000000001</v>
      </c>
      <c r="D69" s="119">
        <v>2260.0900200000001</v>
      </c>
      <c r="E69" s="120">
        <v>0.65897308907748364</v>
      </c>
      <c r="F69" s="121">
        <v>1</v>
      </c>
      <c r="G69" s="120">
        <v>5.0918578106315948E-2</v>
      </c>
      <c r="H69" s="118">
        <v>6.8499999999999988</v>
      </c>
      <c r="I69" s="116">
        <v>0</v>
      </c>
      <c r="J69" s="121">
        <v>1</v>
      </c>
      <c r="K69" s="116" t="s">
        <v>34</v>
      </c>
      <c r="L69" s="126">
        <v>108270.86429160001</v>
      </c>
      <c r="M69" s="123">
        <v>108377.34430980001</v>
      </c>
      <c r="N69" s="123">
        <f t="shared" si="0"/>
        <v>106.48001820000354</v>
      </c>
      <c r="O69" s="127">
        <f t="shared" si="1"/>
        <v>9.8345957517459838E-4</v>
      </c>
      <c r="Q69" s="126">
        <v>237705.93929160002</v>
      </c>
      <c r="R69" s="123">
        <v>237812.41930980003</v>
      </c>
      <c r="S69" s="123">
        <f t="shared" si="2"/>
        <v>106.48001820000354</v>
      </c>
      <c r="T69" s="127">
        <f t="shared" si="3"/>
        <v>4.4794849685847248E-4</v>
      </c>
    </row>
    <row r="70" spans="1:20" s="116" customFormat="1" ht="13" x14ac:dyDescent="0.3">
      <c r="A70" s="116">
        <v>64</v>
      </c>
      <c r="B70" s="125" t="s">
        <v>38</v>
      </c>
      <c r="C70" s="118">
        <v>9.1669350000000023</v>
      </c>
      <c r="D70" s="119">
        <v>3687.8754300000001</v>
      </c>
      <c r="E70" s="120">
        <v>0.47332068030492325</v>
      </c>
      <c r="F70" s="121">
        <v>1</v>
      </c>
      <c r="G70" s="120">
        <v>0.22978900890276011</v>
      </c>
      <c r="H70" s="118">
        <v>9.0699999999999985</v>
      </c>
      <c r="I70" s="116">
        <v>0</v>
      </c>
      <c r="J70" s="121">
        <v>1</v>
      </c>
      <c r="K70" s="116" t="s">
        <v>34</v>
      </c>
      <c r="L70" s="126">
        <v>166364.10934273334</v>
      </c>
      <c r="M70" s="123">
        <v>164107.87426736669</v>
      </c>
      <c r="N70" s="123">
        <f t="shared" si="0"/>
        <v>-2256.2350753666542</v>
      </c>
      <c r="O70" s="127">
        <f t="shared" si="1"/>
        <v>-1.35620302015893E-2</v>
      </c>
      <c r="Q70" s="126">
        <v>385456.7568427333</v>
      </c>
      <c r="R70" s="123">
        <v>383200.52176736668</v>
      </c>
      <c r="S70" s="123">
        <f t="shared" si="2"/>
        <v>-2256.2350753666251</v>
      </c>
      <c r="T70" s="127">
        <f t="shared" si="3"/>
        <v>-5.8534064724857608E-3</v>
      </c>
    </row>
    <row r="71" spans="1:20" s="116" customFormat="1" ht="13" x14ac:dyDescent="0.3">
      <c r="A71" s="116">
        <v>65</v>
      </c>
      <c r="B71" s="125" t="s">
        <v>38</v>
      </c>
      <c r="C71" s="118">
        <v>11.353253333333335</v>
      </c>
      <c r="D71" s="119">
        <v>5762.681700000001</v>
      </c>
      <c r="E71" s="120">
        <v>0.56422428358063059</v>
      </c>
      <c r="F71" s="121">
        <v>1</v>
      </c>
      <c r="G71" s="120">
        <v>0.10049064538739427</v>
      </c>
      <c r="H71" s="118">
        <v>9.0100000000000016</v>
      </c>
      <c r="I71" s="116">
        <v>0</v>
      </c>
      <c r="J71" s="121">
        <v>1</v>
      </c>
      <c r="K71" s="116" t="s">
        <v>34</v>
      </c>
      <c r="L71" s="126">
        <v>227488.91518933335</v>
      </c>
      <c r="M71" s="123">
        <v>226160.97628633332</v>
      </c>
      <c r="N71" s="123">
        <f t="shared" si="0"/>
        <v>-1327.9389030000311</v>
      </c>
      <c r="O71" s="127">
        <f t="shared" si="1"/>
        <v>-5.8373785021341405E-3</v>
      </c>
      <c r="Q71" s="126">
        <v>567828.50852266664</v>
      </c>
      <c r="R71" s="123">
        <v>566500.56961966667</v>
      </c>
      <c r="S71" s="123">
        <f t="shared" si="2"/>
        <v>-1327.9389029999729</v>
      </c>
      <c r="T71" s="127">
        <f t="shared" si="3"/>
        <v>-2.3386266858191115E-3</v>
      </c>
    </row>
    <row r="72" spans="1:20" s="116" customFormat="1" ht="13" x14ac:dyDescent="0.3">
      <c r="A72" s="116">
        <v>66</v>
      </c>
      <c r="B72" s="125" t="s">
        <v>38</v>
      </c>
      <c r="C72" s="118">
        <v>7.200000000000002</v>
      </c>
      <c r="D72" s="119">
        <v>1747.1110800000004</v>
      </c>
      <c r="E72" s="120">
        <v>0.57648833422820289</v>
      </c>
      <c r="F72" s="121">
        <v>1</v>
      </c>
      <c r="G72" s="120">
        <v>9.3182734973779935E-2</v>
      </c>
      <c r="H72" s="118">
        <v>8</v>
      </c>
      <c r="I72" s="116">
        <v>0</v>
      </c>
      <c r="J72" s="121">
        <v>1</v>
      </c>
      <c r="K72" s="116" t="s">
        <v>34</v>
      </c>
      <c r="L72" s="126">
        <v>108161.15220973332</v>
      </c>
      <c r="M72" s="123">
        <v>105428.99440919999</v>
      </c>
      <c r="N72" s="123">
        <f t="shared" ref="N72:N135" si="4">M72-L72</f>
        <v>-2732.1578005333286</v>
      </c>
      <c r="O72" s="127">
        <f t="shared" ref="O72:O135" si="5">N72/L72</f>
        <v>-2.5260065603179328E-2</v>
      </c>
      <c r="Q72" s="126">
        <v>211935.46220973332</v>
      </c>
      <c r="R72" s="123">
        <v>209203.30440919998</v>
      </c>
      <c r="S72" s="123">
        <f t="shared" ref="S72:S135" si="6">R72-Q72</f>
        <v>-2732.1578005333431</v>
      </c>
      <c r="T72" s="127">
        <f t="shared" ref="T72:T135" si="7">S72/Q72</f>
        <v>-1.2891461259227934E-2</v>
      </c>
    </row>
    <row r="73" spans="1:20" s="116" customFormat="1" ht="13" x14ac:dyDescent="0.3">
      <c r="A73" s="116">
        <v>67</v>
      </c>
      <c r="B73" s="125" t="s">
        <v>38</v>
      </c>
      <c r="C73" s="118">
        <v>33.44732166666666</v>
      </c>
      <c r="D73" s="119">
        <v>19338.111775000001</v>
      </c>
      <c r="E73" s="120">
        <v>0.75378403694522988</v>
      </c>
      <c r="F73" s="121">
        <v>1</v>
      </c>
      <c r="G73" s="120">
        <v>0.34557731757654209</v>
      </c>
      <c r="H73" s="118">
        <v>35</v>
      </c>
      <c r="I73" s="116">
        <v>0</v>
      </c>
      <c r="J73" s="121">
        <v>1</v>
      </c>
      <c r="K73" s="116" t="s">
        <v>34</v>
      </c>
      <c r="L73" s="126">
        <v>513899.64610366663</v>
      </c>
      <c r="M73" s="123">
        <v>565098.19932308339</v>
      </c>
      <c r="N73" s="123">
        <f t="shared" si="4"/>
        <v>51198.553219416761</v>
      </c>
      <c r="O73" s="127">
        <f t="shared" si="5"/>
        <v>9.9627531576639214E-2</v>
      </c>
      <c r="Q73" s="126">
        <v>1468825.4086036668</v>
      </c>
      <c r="R73" s="123">
        <v>1520023.9618230835</v>
      </c>
      <c r="S73" s="123">
        <f t="shared" si="6"/>
        <v>51198.553219416644</v>
      </c>
      <c r="T73" s="127">
        <f t="shared" si="7"/>
        <v>3.4856799807193119E-2</v>
      </c>
    </row>
    <row r="74" spans="1:20" s="116" customFormat="1" ht="13" x14ac:dyDescent="0.3">
      <c r="A74" s="116">
        <v>68</v>
      </c>
      <c r="B74" s="125" t="s">
        <v>38</v>
      </c>
      <c r="C74" s="118">
        <v>7.200000000000002</v>
      </c>
      <c r="D74" s="119">
        <v>3247.9011399999999</v>
      </c>
      <c r="E74" s="120">
        <v>0.64092962646873641</v>
      </c>
      <c r="F74" s="121">
        <v>1</v>
      </c>
      <c r="G74" s="120">
        <v>0.25715916165179509</v>
      </c>
      <c r="H74" s="118">
        <v>8</v>
      </c>
      <c r="I74" s="116">
        <v>0</v>
      </c>
      <c r="J74" s="121">
        <v>1</v>
      </c>
      <c r="K74" s="116" t="s">
        <v>34</v>
      </c>
      <c r="L74" s="126">
        <v>132665.40750786668</v>
      </c>
      <c r="M74" s="123">
        <v>135795.6203786</v>
      </c>
      <c r="N74" s="123">
        <f t="shared" si="4"/>
        <v>3130.2128707333177</v>
      </c>
      <c r="O74" s="127">
        <f t="shared" si="5"/>
        <v>2.3594793319032355E-2</v>
      </c>
      <c r="Q74" s="126">
        <v>315673.69417453336</v>
      </c>
      <c r="R74" s="123">
        <v>318803.90704526665</v>
      </c>
      <c r="S74" s="123">
        <f t="shared" si="6"/>
        <v>3130.2128707332886</v>
      </c>
      <c r="T74" s="127">
        <f t="shared" si="7"/>
        <v>9.9159763024239192E-3</v>
      </c>
    </row>
    <row r="75" spans="1:20" s="116" customFormat="1" ht="13" x14ac:dyDescent="0.3">
      <c r="A75" s="116">
        <v>69</v>
      </c>
      <c r="B75" s="125" t="s">
        <v>38</v>
      </c>
      <c r="C75" s="118">
        <v>11.004799999999998</v>
      </c>
      <c r="D75" s="119">
        <v>3112.2853599999999</v>
      </c>
      <c r="E75" s="120">
        <v>0.43125329784300009</v>
      </c>
      <c r="F75" s="121">
        <v>1</v>
      </c>
      <c r="G75" s="120">
        <v>0.22951408486838709</v>
      </c>
      <c r="H75" s="118">
        <v>7.450000000000002</v>
      </c>
      <c r="I75" s="116">
        <v>0</v>
      </c>
      <c r="J75" s="121">
        <v>1</v>
      </c>
      <c r="K75" s="116" t="s">
        <v>34</v>
      </c>
      <c r="L75" s="126">
        <v>157477.67337880001</v>
      </c>
      <c r="M75" s="123">
        <v>155889.47377306665</v>
      </c>
      <c r="N75" s="123">
        <f t="shared" si="4"/>
        <v>-1588.1996057333599</v>
      </c>
      <c r="O75" s="127">
        <f t="shared" si="5"/>
        <v>-1.0085236666616685E-2</v>
      </c>
      <c r="Q75" s="126">
        <v>331651.65087879996</v>
      </c>
      <c r="R75" s="123">
        <v>330063.45127306663</v>
      </c>
      <c r="S75" s="123">
        <f t="shared" si="6"/>
        <v>-1588.1996057333308</v>
      </c>
      <c r="T75" s="127">
        <f t="shared" si="7"/>
        <v>-4.7887583297866005E-3</v>
      </c>
    </row>
    <row r="76" spans="1:20" s="116" customFormat="1" ht="13" x14ac:dyDescent="0.3">
      <c r="A76" s="116">
        <v>70</v>
      </c>
      <c r="B76" s="125" t="s">
        <v>38</v>
      </c>
      <c r="C76" s="118">
        <v>7.3843066666666664</v>
      </c>
      <c r="D76" s="119">
        <v>3584.2757399999996</v>
      </c>
      <c r="E76" s="120">
        <v>0.63637535345942819</v>
      </c>
      <c r="F76" s="121">
        <v>1</v>
      </c>
      <c r="G76" s="120">
        <v>5.1138538950976198E-2</v>
      </c>
      <c r="H76" s="118">
        <v>6.200000000000002</v>
      </c>
      <c r="I76" s="116">
        <v>0</v>
      </c>
      <c r="J76" s="121">
        <v>1</v>
      </c>
      <c r="K76" s="116" t="s">
        <v>34</v>
      </c>
      <c r="L76" s="126">
        <v>153450.11293586667</v>
      </c>
      <c r="M76" s="123">
        <v>152318.01112593332</v>
      </c>
      <c r="N76" s="123">
        <f t="shared" si="4"/>
        <v>-1132.1018099333451</v>
      </c>
      <c r="O76" s="127">
        <f t="shared" si="5"/>
        <v>-7.3776538073093414E-3</v>
      </c>
      <c r="Q76" s="126">
        <v>364641.3679358667</v>
      </c>
      <c r="R76" s="123">
        <v>363509.26612593333</v>
      </c>
      <c r="S76" s="123">
        <f t="shared" si="6"/>
        <v>-1132.1018099333742</v>
      </c>
      <c r="T76" s="127">
        <f t="shared" si="7"/>
        <v>-3.1046993278406325E-3</v>
      </c>
    </row>
    <row r="77" spans="1:20" s="116" customFormat="1" ht="13" x14ac:dyDescent="0.3">
      <c r="A77" s="116">
        <v>71</v>
      </c>
      <c r="B77" s="125" t="s">
        <v>38</v>
      </c>
      <c r="C77" s="118">
        <v>1.9800000000000002</v>
      </c>
      <c r="D77" s="119">
        <v>362.49115999999998</v>
      </c>
      <c r="E77" s="120">
        <v>0.12822344263260005</v>
      </c>
      <c r="F77" s="121">
        <v>1</v>
      </c>
      <c r="G77" s="120">
        <v>0.7034188514006624</v>
      </c>
      <c r="H77" s="118">
        <v>2.1999999999999997</v>
      </c>
      <c r="I77" s="116">
        <v>0</v>
      </c>
      <c r="J77" s="121">
        <v>1</v>
      </c>
      <c r="K77" s="116" t="s">
        <v>34</v>
      </c>
      <c r="L77" s="126">
        <v>34847.567769466667</v>
      </c>
      <c r="M77" s="123">
        <v>34750.910175066667</v>
      </c>
      <c r="N77" s="123">
        <f t="shared" si="4"/>
        <v>-96.657594399999653</v>
      </c>
      <c r="O77" s="127">
        <f t="shared" si="5"/>
        <v>-2.7737257027358663E-3</v>
      </c>
      <c r="Q77" s="126">
        <v>55623.751936133325</v>
      </c>
      <c r="R77" s="123">
        <v>55527.094341733333</v>
      </c>
      <c r="S77" s="123">
        <f t="shared" si="6"/>
        <v>-96.657594399992377</v>
      </c>
      <c r="T77" s="127">
        <f t="shared" si="7"/>
        <v>-1.7377036074620377E-3</v>
      </c>
    </row>
    <row r="78" spans="1:20" s="116" customFormat="1" ht="13" x14ac:dyDescent="0.3">
      <c r="A78" s="116">
        <v>72</v>
      </c>
      <c r="B78" s="125" t="s">
        <v>38</v>
      </c>
      <c r="C78" s="118">
        <v>5.429058566666666</v>
      </c>
      <c r="D78" s="119">
        <v>2850.7584643333334</v>
      </c>
      <c r="E78" s="120">
        <v>0.71782167063237268</v>
      </c>
      <c r="F78" s="121">
        <v>1</v>
      </c>
      <c r="G78" s="120">
        <v>0.22750732651579353</v>
      </c>
      <c r="H78" s="118">
        <v>2.94</v>
      </c>
      <c r="I78" s="116">
        <v>0</v>
      </c>
      <c r="J78" s="121">
        <v>1</v>
      </c>
      <c r="K78" s="116" t="s">
        <v>34</v>
      </c>
      <c r="L78" s="126">
        <v>112772.77445454667</v>
      </c>
      <c r="M78" s="123">
        <v>115418.79203575668</v>
      </c>
      <c r="N78" s="123">
        <f t="shared" si="4"/>
        <v>2646.017581210006</v>
      </c>
      <c r="O78" s="127">
        <f t="shared" si="5"/>
        <v>2.3463265792724553E-2</v>
      </c>
      <c r="Q78" s="126">
        <v>268112.79028787999</v>
      </c>
      <c r="R78" s="123">
        <v>270758.80786909</v>
      </c>
      <c r="S78" s="123">
        <f t="shared" si="6"/>
        <v>2646.017581210006</v>
      </c>
      <c r="T78" s="127">
        <f t="shared" si="7"/>
        <v>9.8690464500738855E-3</v>
      </c>
    </row>
    <row r="79" spans="1:20" s="116" customFormat="1" ht="13" x14ac:dyDescent="0.3">
      <c r="A79" s="116">
        <v>73</v>
      </c>
      <c r="B79" s="125" t="s">
        <v>38</v>
      </c>
      <c r="C79" s="118">
        <v>6.9074999999999998</v>
      </c>
      <c r="D79" s="119">
        <v>3654.4919399999999</v>
      </c>
      <c r="E79" s="120">
        <v>0.68868767367518391</v>
      </c>
      <c r="F79" s="121">
        <v>1</v>
      </c>
      <c r="G79" s="120">
        <v>6.1660786043320592E-2</v>
      </c>
      <c r="H79" s="118">
        <v>7.6800000000000024</v>
      </c>
      <c r="I79" s="116">
        <v>0</v>
      </c>
      <c r="J79" s="121">
        <v>1</v>
      </c>
      <c r="K79" s="116" t="s">
        <v>34</v>
      </c>
      <c r="L79" s="126">
        <v>148537.00740520001</v>
      </c>
      <c r="M79" s="123">
        <v>148821.79897059998</v>
      </c>
      <c r="N79" s="123">
        <f t="shared" si="4"/>
        <v>284.7915653999662</v>
      </c>
      <c r="O79" s="127">
        <f t="shared" si="5"/>
        <v>1.9173105098520798E-3</v>
      </c>
      <c r="Q79" s="126">
        <v>357369.19407186669</v>
      </c>
      <c r="R79" s="123">
        <v>357653.98563726665</v>
      </c>
      <c r="S79" s="123">
        <f t="shared" si="6"/>
        <v>284.7915653999662</v>
      </c>
      <c r="T79" s="127">
        <f t="shared" si="7"/>
        <v>7.9691134581313364E-4</v>
      </c>
    </row>
    <row r="80" spans="1:20" s="116" customFormat="1" ht="13" x14ac:dyDescent="0.3">
      <c r="A80" s="116">
        <v>74</v>
      </c>
      <c r="B80" s="125" t="s">
        <v>38</v>
      </c>
      <c r="C80" s="118">
        <v>5.002413333333334</v>
      </c>
      <c r="D80" s="119">
        <v>2494.1156999999998</v>
      </c>
      <c r="E80" s="120">
        <v>0.63490412119701412</v>
      </c>
      <c r="F80" s="121">
        <v>1</v>
      </c>
      <c r="G80" s="120">
        <v>8.5185579070509609E-2</v>
      </c>
      <c r="H80" s="118">
        <v>4.5</v>
      </c>
      <c r="I80" s="116">
        <v>0</v>
      </c>
      <c r="J80" s="121">
        <v>1</v>
      </c>
      <c r="K80" s="116" t="s">
        <v>34</v>
      </c>
      <c r="L80" s="126">
        <v>107585.039896</v>
      </c>
      <c r="M80" s="123">
        <v>107800.02119966666</v>
      </c>
      <c r="N80" s="123">
        <f t="shared" si="4"/>
        <v>214.9813036666601</v>
      </c>
      <c r="O80" s="127">
        <f t="shared" si="5"/>
        <v>1.9982453310839277E-3</v>
      </c>
      <c r="Q80" s="126">
        <v>253142.95156266665</v>
      </c>
      <c r="R80" s="123">
        <v>253357.93286633331</v>
      </c>
      <c r="S80" s="123">
        <f t="shared" si="6"/>
        <v>214.9813036666601</v>
      </c>
      <c r="T80" s="127">
        <f t="shared" si="7"/>
        <v>8.4924862548835581E-4</v>
      </c>
    </row>
    <row r="81" spans="1:20" s="116" customFormat="1" ht="13" x14ac:dyDescent="0.3">
      <c r="A81" s="116">
        <v>75</v>
      </c>
      <c r="B81" s="125" t="s">
        <v>38</v>
      </c>
      <c r="C81" s="118">
        <v>6.2259783333333312</v>
      </c>
      <c r="D81" s="119">
        <v>3533.1789400000002</v>
      </c>
      <c r="E81" s="120">
        <v>0.68668436601699867</v>
      </c>
      <c r="F81" s="121">
        <v>1</v>
      </c>
      <c r="G81" s="120">
        <v>9.514219290657433E-2</v>
      </c>
      <c r="H81" s="118">
        <v>4.9800000000000013</v>
      </c>
      <c r="I81" s="116">
        <v>0</v>
      </c>
      <c r="J81" s="121">
        <v>1</v>
      </c>
      <c r="K81" s="116" t="s">
        <v>34</v>
      </c>
      <c r="L81" s="126">
        <v>134725.84069019998</v>
      </c>
      <c r="M81" s="123">
        <v>137694.27903393333</v>
      </c>
      <c r="N81" s="123">
        <f t="shared" si="4"/>
        <v>2968.4383437333454</v>
      </c>
      <c r="O81" s="127">
        <f t="shared" si="5"/>
        <v>2.2033177366168558E-2</v>
      </c>
      <c r="Q81" s="126">
        <v>335112.30735686666</v>
      </c>
      <c r="R81" s="123">
        <v>338080.74570059997</v>
      </c>
      <c r="S81" s="123">
        <f t="shared" si="6"/>
        <v>2968.4383437333163</v>
      </c>
      <c r="T81" s="127">
        <f t="shared" si="7"/>
        <v>8.8580403600998659E-3</v>
      </c>
    </row>
    <row r="82" spans="1:20" s="116" customFormat="1" ht="13" x14ac:dyDescent="0.3">
      <c r="A82" s="116">
        <v>76</v>
      </c>
      <c r="B82" s="125" t="s">
        <v>38</v>
      </c>
      <c r="C82" s="118">
        <v>18</v>
      </c>
      <c r="D82" s="119">
        <v>6771.2071700000006</v>
      </c>
      <c r="E82" s="120">
        <v>0.74804402800955294</v>
      </c>
      <c r="F82" s="121">
        <v>1</v>
      </c>
      <c r="G82" s="120">
        <v>7.3587736967041684E-2</v>
      </c>
      <c r="H82" s="118">
        <v>20</v>
      </c>
      <c r="I82" s="116">
        <v>0</v>
      </c>
      <c r="J82" s="121">
        <v>1</v>
      </c>
      <c r="K82" s="116" t="s">
        <v>34</v>
      </c>
      <c r="L82" s="126">
        <v>269591.74374026671</v>
      </c>
      <c r="M82" s="123">
        <v>271748.64720663335</v>
      </c>
      <c r="N82" s="123">
        <f t="shared" si="4"/>
        <v>2156.9034663666389</v>
      </c>
      <c r="O82" s="127">
        <f t="shared" si="5"/>
        <v>8.0006287894508685E-3</v>
      </c>
      <c r="Q82" s="126">
        <v>651952.58624026668</v>
      </c>
      <c r="R82" s="123">
        <v>654109.48970663338</v>
      </c>
      <c r="S82" s="123">
        <f t="shared" si="6"/>
        <v>2156.9034663666971</v>
      </c>
      <c r="T82" s="127">
        <f t="shared" si="7"/>
        <v>3.3083747375024677E-3</v>
      </c>
    </row>
    <row r="83" spans="1:20" s="116" customFormat="1" ht="13" x14ac:dyDescent="0.3">
      <c r="A83" s="116">
        <v>77</v>
      </c>
      <c r="B83" s="125" t="s">
        <v>38</v>
      </c>
      <c r="C83" s="118">
        <v>8.0802000000000014</v>
      </c>
      <c r="D83" s="119">
        <v>3271.8278599999999</v>
      </c>
      <c r="E83" s="120">
        <v>0.44805222054969812</v>
      </c>
      <c r="F83" s="121">
        <v>1</v>
      </c>
      <c r="G83" s="120">
        <v>0.18952912924068921</v>
      </c>
      <c r="H83" s="118">
        <v>8.9800000000000022</v>
      </c>
      <c r="I83" s="116">
        <v>0</v>
      </c>
      <c r="J83" s="121">
        <v>1</v>
      </c>
      <c r="K83" s="116" t="s">
        <v>34</v>
      </c>
      <c r="L83" s="126">
        <v>141232.59591213331</v>
      </c>
      <c r="M83" s="123">
        <v>142676.40069806666</v>
      </c>
      <c r="N83" s="123">
        <f t="shared" si="4"/>
        <v>1443.8047859333456</v>
      </c>
      <c r="O83" s="127">
        <f t="shared" si="5"/>
        <v>1.0222886413782245E-2</v>
      </c>
      <c r="Q83" s="126">
        <v>324516.0392454667</v>
      </c>
      <c r="R83" s="123">
        <v>325959.84403140005</v>
      </c>
      <c r="S83" s="123">
        <f t="shared" si="6"/>
        <v>1443.8047859333456</v>
      </c>
      <c r="T83" s="127">
        <f t="shared" si="7"/>
        <v>4.4491014659563234E-3</v>
      </c>
    </row>
    <row r="84" spans="1:20" s="116" customFormat="1" ht="13" x14ac:dyDescent="0.3">
      <c r="A84" s="116">
        <v>78</v>
      </c>
      <c r="B84" s="125" t="s">
        <v>38</v>
      </c>
      <c r="C84" s="118">
        <v>0.90326499999999976</v>
      </c>
      <c r="D84" s="119">
        <v>411.11903000000007</v>
      </c>
      <c r="E84" s="120">
        <v>0.56776428887879837</v>
      </c>
      <c r="F84" s="121">
        <v>1</v>
      </c>
      <c r="G84" s="120">
        <v>0.27322040584855889</v>
      </c>
      <c r="H84" s="118">
        <v>0.79999999999999993</v>
      </c>
      <c r="I84" s="116">
        <v>0</v>
      </c>
      <c r="J84" s="121">
        <v>1</v>
      </c>
      <c r="K84" s="116" t="s">
        <v>34</v>
      </c>
      <c r="L84" s="126">
        <v>28744.090247399999</v>
      </c>
      <c r="M84" s="123">
        <v>29106.150231366668</v>
      </c>
      <c r="N84" s="123">
        <f t="shared" si="4"/>
        <v>362.05998396666837</v>
      </c>
      <c r="O84" s="127">
        <f t="shared" si="5"/>
        <v>1.2595979933628893E-2</v>
      </c>
      <c r="Q84" s="126">
        <v>52410.750247399999</v>
      </c>
      <c r="R84" s="123">
        <v>52772.810231366668</v>
      </c>
      <c r="S84" s="123">
        <f t="shared" si="6"/>
        <v>362.05998396666837</v>
      </c>
      <c r="T84" s="127">
        <f t="shared" si="7"/>
        <v>6.9081244259545684E-3</v>
      </c>
    </row>
    <row r="85" spans="1:20" s="116" customFormat="1" ht="13" x14ac:dyDescent="0.3">
      <c r="A85" s="116">
        <v>79</v>
      </c>
      <c r="B85" s="125" t="s">
        <v>38</v>
      </c>
      <c r="C85" s="118">
        <v>20.943000000000005</v>
      </c>
      <c r="D85" s="119">
        <v>4374.4066199999997</v>
      </c>
      <c r="E85" s="120">
        <v>0.76467212774312421</v>
      </c>
      <c r="F85" s="121">
        <v>1</v>
      </c>
      <c r="G85" s="120">
        <v>9.622634983224343E-2</v>
      </c>
      <c r="H85" s="118">
        <v>23.270000000000007</v>
      </c>
      <c r="I85" s="116">
        <v>0</v>
      </c>
      <c r="J85" s="121">
        <v>1</v>
      </c>
      <c r="K85" s="116" t="s">
        <v>34</v>
      </c>
      <c r="L85" s="126">
        <v>231348.56440960002</v>
      </c>
      <c r="M85" s="123">
        <v>227331.67261713336</v>
      </c>
      <c r="N85" s="123">
        <f t="shared" si="4"/>
        <v>-4016.8917924666603</v>
      </c>
      <c r="O85" s="127">
        <f t="shared" si="5"/>
        <v>-1.736294237536222E-2</v>
      </c>
      <c r="Q85" s="126">
        <v>475302.56690960005</v>
      </c>
      <c r="R85" s="123">
        <v>471285.67511713342</v>
      </c>
      <c r="S85" s="123">
        <f t="shared" si="6"/>
        <v>-4016.8917924666312</v>
      </c>
      <c r="T85" s="127">
        <f t="shared" si="7"/>
        <v>-8.4512310097214806E-3</v>
      </c>
    </row>
    <row r="86" spans="1:20" s="116" customFormat="1" ht="13" x14ac:dyDescent="0.3">
      <c r="A86" s="116">
        <v>80</v>
      </c>
      <c r="B86" s="125" t="s">
        <v>38</v>
      </c>
      <c r="C86" s="118">
        <v>8.9769600000000018</v>
      </c>
      <c r="D86" s="119">
        <v>1813.9158</v>
      </c>
      <c r="E86" s="120">
        <v>0.53655683483268601</v>
      </c>
      <c r="F86" s="121">
        <v>1</v>
      </c>
      <c r="G86" s="120">
        <v>0.11025305109287753</v>
      </c>
      <c r="H86" s="118">
        <v>9.9700000000000006</v>
      </c>
      <c r="I86" s="116">
        <v>0</v>
      </c>
      <c r="J86" s="121">
        <v>1</v>
      </c>
      <c r="K86" s="116" t="s">
        <v>34</v>
      </c>
      <c r="L86" s="126">
        <v>120694.95666066666</v>
      </c>
      <c r="M86" s="123">
        <v>116747.13375533333</v>
      </c>
      <c r="N86" s="123">
        <f t="shared" si="4"/>
        <v>-3947.8229053333343</v>
      </c>
      <c r="O86" s="127">
        <f t="shared" si="5"/>
        <v>-3.2709095844266477E-2</v>
      </c>
      <c r="Q86" s="126">
        <v>229188.30499400001</v>
      </c>
      <c r="R86" s="123">
        <v>225240.48208866664</v>
      </c>
      <c r="S86" s="123">
        <f t="shared" si="6"/>
        <v>-3947.8229053333635</v>
      </c>
      <c r="T86" s="127">
        <f t="shared" si="7"/>
        <v>-1.7225237149149975E-2</v>
      </c>
    </row>
    <row r="87" spans="1:20" s="116" customFormat="1" ht="13" x14ac:dyDescent="0.3">
      <c r="A87" s="116">
        <v>81</v>
      </c>
      <c r="B87" s="125" t="s">
        <v>38</v>
      </c>
      <c r="C87" s="118">
        <v>5.2380000000000004</v>
      </c>
      <c r="D87" s="119">
        <v>1203.0316350000001</v>
      </c>
      <c r="E87" s="120">
        <v>0.4398295491437918</v>
      </c>
      <c r="F87" s="121">
        <v>1</v>
      </c>
      <c r="G87" s="120">
        <v>0.4649597954446052</v>
      </c>
      <c r="H87" s="118">
        <v>5.82</v>
      </c>
      <c r="I87" s="116">
        <v>0</v>
      </c>
      <c r="J87" s="121">
        <v>1</v>
      </c>
      <c r="K87" s="116" t="s">
        <v>34</v>
      </c>
      <c r="L87" s="126">
        <v>79498.264344133335</v>
      </c>
      <c r="M87" s="123">
        <v>77986.962411150002</v>
      </c>
      <c r="N87" s="123">
        <f t="shared" si="4"/>
        <v>-1511.3019329833332</v>
      </c>
      <c r="O87" s="127">
        <f t="shared" si="5"/>
        <v>-1.9010502247460218E-2</v>
      </c>
      <c r="Q87" s="126">
        <v>150076.1460108</v>
      </c>
      <c r="R87" s="123">
        <v>148564.84407781667</v>
      </c>
      <c r="S87" s="123">
        <f t="shared" si="6"/>
        <v>-1511.3019329833332</v>
      </c>
      <c r="T87" s="127">
        <f t="shared" si="7"/>
        <v>-1.007023416549206E-2</v>
      </c>
    </row>
    <row r="88" spans="1:20" s="116" customFormat="1" ht="13" x14ac:dyDescent="0.3">
      <c r="A88" s="116">
        <v>82</v>
      </c>
      <c r="B88" s="125" t="s">
        <v>38</v>
      </c>
      <c r="C88" s="118">
        <v>1.8786349999999998</v>
      </c>
      <c r="D88" s="119">
        <v>123.22740999999998</v>
      </c>
      <c r="E88" s="120">
        <v>8.3513749323634867E-2</v>
      </c>
      <c r="F88" s="121">
        <v>1</v>
      </c>
      <c r="G88" s="120">
        <v>0.42310179198226494</v>
      </c>
      <c r="H88" s="118">
        <v>1.9800000000000002</v>
      </c>
      <c r="I88" s="116">
        <v>0</v>
      </c>
      <c r="J88" s="121">
        <v>1</v>
      </c>
      <c r="K88" s="116" t="s">
        <v>34</v>
      </c>
      <c r="L88" s="126">
        <v>33978.436467799998</v>
      </c>
      <c r="M88" s="123">
        <v>31617.6974109</v>
      </c>
      <c r="N88" s="123">
        <f t="shared" si="4"/>
        <v>-2360.7390568999981</v>
      </c>
      <c r="O88" s="127">
        <f t="shared" si="5"/>
        <v>-6.9477565842006178E-2</v>
      </c>
      <c r="Q88" s="126">
        <v>43277.193134466666</v>
      </c>
      <c r="R88" s="123">
        <v>40916.454077566668</v>
      </c>
      <c r="S88" s="123">
        <f t="shared" si="6"/>
        <v>-2360.7390568999981</v>
      </c>
      <c r="T88" s="127">
        <f t="shared" si="7"/>
        <v>-5.4549264541370331E-2</v>
      </c>
    </row>
    <row r="89" spans="1:20" s="116" customFormat="1" ht="13" x14ac:dyDescent="0.3">
      <c r="A89" s="116">
        <v>83</v>
      </c>
      <c r="B89" s="125" t="s">
        <v>38</v>
      </c>
      <c r="C89" s="118">
        <v>31.162499999999998</v>
      </c>
      <c r="D89" s="119">
        <v>10773.296820000001</v>
      </c>
      <c r="E89" s="120">
        <v>0.69965661074867402</v>
      </c>
      <c r="F89" s="121">
        <v>1</v>
      </c>
      <c r="G89" s="120">
        <v>0.25687847008019715</v>
      </c>
      <c r="H89" s="118">
        <v>34.625</v>
      </c>
      <c r="I89" s="116">
        <v>0</v>
      </c>
      <c r="J89" s="121">
        <v>1</v>
      </c>
      <c r="K89" s="116" t="s">
        <v>34</v>
      </c>
      <c r="L89" s="126">
        <v>399461.31375226664</v>
      </c>
      <c r="M89" s="123">
        <v>407897.33530846663</v>
      </c>
      <c r="N89" s="123">
        <f t="shared" si="4"/>
        <v>8436.0215561999939</v>
      </c>
      <c r="O89" s="127">
        <f t="shared" si="5"/>
        <v>2.1118494496895762E-2</v>
      </c>
      <c r="Q89" s="126">
        <v>999510.65541893337</v>
      </c>
      <c r="R89" s="123">
        <v>1007946.6769751334</v>
      </c>
      <c r="S89" s="123">
        <f t="shared" si="6"/>
        <v>8436.0215561999939</v>
      </c>
      <c r="T89" s="127">
        <f t="shared" si="7"/>
        <v>8.4401516986971313E-3</v>
      </c>
    </row>
    <row r="90" spans="1:20" s="116" customFormat="1" ht="13" x14ac:dyDescent="0.3">
      <c r="A90" s="116">
        <v>84</v>
      </c>
      <c r="B90" s="125" t="s">
        <v>38</v>
      </c>
      <c r="C90" s="118">
        <v>17.255129999999998</v>
      </c>
      <c r="D90" s="119">
        <v>8216.3561399999999</v>
      </c>
      <c r="E90" s="120">
        <v>0.63649579168711801</v>
      </c>
      <c r="F90" s="121">
        <v>1</v>
      </c>
      <c r="G90" s="120">
        <v>3.721369539551389E-2</v>
      </c>
      <c r="H90" s="118">
        <v>15.889999999999995</v>
      </c>
      <c r="I90" s="116">
        <v>0</v>
      </c>
      <c r="J90" s="121">
        <v>1</v>
      </c>
      <c r="K90" s="116" t="s">
        <v>34</v>
      </c>
      <c r="L90" s="126">
        <v>322592.62079453329</v>
      </c>
      <c r="M90" s="123">
        <v>318255.03168193332</v>
      </c>
      <c r="N90" s="123">
        <f t="shared" si="4"/>
        <v>-4337.5891125999624</v>
      </c>
      <c r="O90" s="127">
        <f t="shared" si="5"/>
        <v>-1.3446027072524618E-2</v>
      </c>
      <c r="Q90" s="126">
        <v>808037.84662786662</v>
      </c>
      <c r="R90" s="123">
        <v>803700.25751526665</v>
      </c>
      <c r="S90" s="123">
        <f t="shared" si="6"/>
        <v>-4337.5891125999624</v>
      </c>
      <c r="T90" s="127">
        <f t="shared" si="7"/>
        <v>-5.3680519182384206E-3</v>
      </c>
    </row>
    <row r="91" spans="1:20" s="116" customFormat="1" ht="13" x14ac:dyDescent="0.3">
      <c r="A91" s="116">
        <v>85</v>
      </c>
      <c r="B91" s="125" t="s">
        <v>38</v>
      </c>
      <c r="C91" s="118">
        <v>28.768255000000007</v>
      </c>
      <c r="D91" s="119">
        <v>13907.62796</v>
      </c>
      <c r="E91" s="120">
        <v>0.61997374357899004</v>
      </c>
      <c r="F91" s="121">
        <v>1</v>
      </c>
      <c r="G91" s="120">
        <v>3.4859258241929814E-2</v>
      </c>
      <c r="H91" s="118">
        <v>19</v>
      </c>
      <c r="I91" s="116">
        <v>0</v>
      </c>
      <c r="J91" s="121">
        <v>1</v>
      </c>
      <c r="K91" s="116" t="s">
        <v>34</v>
      </c>
      <c r="L91" s="126">
        <v>513580.47260846663</v>
      </c>
      <c r="M91" s="123">
        <v>507002.80217706662</v>
      </c>
      <c r="N91" s="123">
        <f t="shared" si="4"/>
        <v>-6577.670431400009</v>
      </c>
      <c r="O91" s="127">
        <f t="shared" si="5"/>
        <v>-1.2807477663611568E-2</v>
      </c>
      <c r="Q91" s="126">
        <v>1334478.3451084667</v>
      </c>
      <c r="R91" s="123">
        <v>1327900.6746770665</v>
      </c>
      <c r="S91" s="123">
        <f t="shared" si="6"/>
        <v>-6577.6704314001836</v>
      </c>
      <c r="T91" s="127">
        <f t="shared" si="7"/>
        <v>-4.9290199841088836E-3</v>
      </c>
    </row>
    <row r="92" spans="1:20" s="116" customFormat="1" ht="13" x14ac:dyDescent="0.3">
      <c r="A92" s="116">
        <v>86</v>
      </c>
      <c r="B92" s="125" t="s">
        <v>38</v>
      </c>
      <c r="C92" s="118">
        <v>15.432799999999995</v>
      </c>
      <c r="D92" s="119">
        <v>6272.0826200000001</v>
      </c>
      <c r="E92" s="120">
        <v>0.58703198106607191</v>
      </c>
      <c r="F92" s="121">
        <v>1</v>
      </c>
      <c r="G92" s="120">
        <v>0.25113592358332237</v>
      </c>
      <c r="H92" s="118">
        <v>14</v>
      </c>
      <c r="I92" s="116">
        <v>0</v>
      </c>
      <c r="J92" s="121">
        <v>1</v>
      </c>
      <c r="K92" s="116" t="s">
        <v>34</v>
      </c>
      <c r="L92" s="126">
        <v>245494.76846626666</v>
      </c>
      <c r="M92" s="123">
        <v>248661.37485046664</v>
      </c>
      <c r="N92" s="123">
        <f t="shared" si="4"/>
        <v>3166.6063841999858</v>
      </c>
      <c r="O92" s="127">
        <f t="shared" si="5"/>
        <v>1.2898875214259843E-2</v>
      </c>
      <c r="Q92" s="126">
        <v>607775.96429959999</v>
      </c>
      <c r="R92" s="123">
        <v>610942.57068380003</v>
      </c>
      <c r="S92" s="123">
        <f t="shared" si="6"/>
        <v>3166.606384200044</v>
      </c>
      <c r="T92" s="127">
        <f t="shared" si="7"/>
        <v>5.2101540208968873E-3</v>
      </c>
    </row>
    <row r="93" spans="1:20" s="116" customFormat="1" ht="13" x14ac:dyDescent="0.3">
      <c r="A93" s="116">
        <v>87</v>
      </c>
      <c r="B93" s="125" t="s">
        <v>38</v>
      </c>
      <c r="C93" s="118">
        <v>18</v>
      </c>
      <c r="D93" s="119">
        <v>6590.3361532500012</v>
      </c>
      <c r="E93" s="120">
        <v>0.67673800904334158</v>
      </c>
      <c r="F93" s="121">
        <v>1</v>
      </c>
      <c r="G93" s="120">
        <v>0.19454335051556049</v>
      </c>
      <c r="H93" s="118">
        <v>20</v>
      </c>
      <c r="I93" s="116">
        <v>0</v>
      </c>
      <c r="J93" s="121">
        <v>1</v>
      </c>
      <c r="K93" s="116" t="s">
        <v>34</v>
      </c>
      <c r="L93" s="126">
        <v>261596.39714402662</v>
      </c>
      <c r="M93" s="123">
        <v>264762.47282619245</v>
      </c>
      <c r="N93" s="123">
        <f t="shared" si="4"/>
        <v>3166.0756821658288</v>
      </c>
      <c r="O93" s="127">
        <f t="shared" si="5"/>
        <v>1.2102902473930819E-2</v>
      </c>
      <c r="Q93" s="126">
        <v>619937.25547735998</v>
      </c>
      <c r="R93" s="123">
        <v>623103.33115952578</v>
      </c>
      <c r="S93" s="123">
        <f t="shared" si="6"/>
        <v>3166.0756821657997</v>
      </c>
      <c r="T93" s="127">
        <f t="shared" si="7"/>
        <v>5.1070905227785981E-3</v>
      </c>
    </row>
    <row r="94" spans="1:20" s="116" customFormat="1" ht="13" x14ac:dyDescent="0.3">
      <c r="A94" s="116">
        <v>88</v>
      </c>
      <c r="B94" s="125" t="s">
        <v>38</v>
      </c>
      <c r="C94" s="118">
        <v>27.363699999999998</v>
      </c>
      <c r="D94" s="119">
        <v>10499.1675</v>
      </c>
      <c r="E94" s="120">
        <v>0.60232737443197748</v>
      </c>
      <c r="F94" s="121">
        <v>1</v>
      </c>
      <c r="G94" s="120">
        <v>3.697208991865697E-2</v>
      </c>
      <c r="H94" s="118">
        <v>16</v>
      </c>
      <c r="I94" s="116">
        <v>0</v>
      </c>
      <c r="J94" s="121">
        <v>1</v>
      </c>
      <c r="K94" s="116" t="s">
        <v>34</v>
      </c>
      <c r="L94" s="126">
        <v>444559.11342333333</v>
      </c>
      <c r="M94" s="123">
        <v>428321.41871499998</v>
      </c>
      <c r="N94" s="123">
        <f t="shared" si="4"/>
        <v>-16237.694708333351</v>
      </c>
      <c r="O94" s="127">
        <f t="shared" si="5"/>
        <v>-3.6525389353273555E-2</v>
      </c>
      <c r="Q94" s="126">
        <v>1074555.0934233333</v>
      </c>
      <c r="R94" s="123">
        <v>1058317.3987149999</v>
      </c>
      <c r="S94" s="123">
        <f t="shared" si="6"/>
        <v>-16237.694708333351</v>
      </c>
      <c r="T94" s="127">
        <f t="shared" si="7"/>
        <v>-1.5111086260456937E-2</v>
      </c>
    </row>
    <row r="95" spans="1:20" s="116" customFormat="1" ht="13" x14ac:dyDescent="0.3">
      <c r="A95" s="116">
        <v>89</v>
      </c>
      <c r="B95" s="125" t="s">
        <v>38</v>
      </c>
      <c r="C95" s="118">
        <v>9.2558399999999992</v>
      </c>
      <c r="D95" s="119">
        <v>5630.9873600000001</v>
      </c>
      <c r="E95" s="120">
        <v>0.7928838270373344</v>
      </c>
      <c r="F95" s="121">
        <v>1</v>
      </c>
      <c r="G95" s="120">
        <v>0.16839920435873035</v>
      </c>
      <c r="H95" s="118">
        <v>10</v>
      </c>
      <c r="I95" s="116">
        <v>0</v>
      </c>
      <c r="J95" s="121">
        <v>1</v>
      </c>
      <c r="K95" s="116" t="s">
        <v>34</v>
      </c>
      <c r="L95" s="126">
        <v>187829.13246546665</v>
      </c>
      <c r="M95" s="123">
        <v>196551.45957973332</v>
      </c>
      <c r="N95" s="123">
        <f t="shared" si="4"/>
        <v>8722.3271142666636</v>
      </c>
      <c r="O95" s="127">
        <f t="shared" si="5"/>
        <v>4.6437562692093613E-2</v>
      </c>
      <c r="Q95" s="126">
        <v>485927.64413213334</v>
      </c>
      <c r="R95" s="123">
        <v>494649.97124639997</v>
      </c>
      <c r="S95" s="123">
        <f t="shared" si="6"/>
        <v>8722.3271142666345</v>
      </c>
      <c r="T95" s="127">
        <f t="shared" si="7"/>
        <v>1.7949847512472167E-2</v>
      </c>
    </row>
    <row r="96" spans="1:20" s="116" customFormat="1" ht="13" x14ac:dyDescent="0.3">
      <c r="A96" s="116">
        <v>90</v>
      </c>
      <c r="B96" s="125" t="s">
        <v>38</v>
      </c>
      <c r="C96" s="118">
        <v>34.237939999999988</v>
      </c>
      <c r="D96" s="119">
        <v>17492.5278</v>
      </c>
      <c r="E96" s="120">
        <v>0.6620725922752676</v>
      </c>
      <c r="F96" s="121">
        <v>1</v>
      </c>
      <c r="G96" s="120">
        <v>0.11297585542882527</v>
      </c>
      <c r="H96" s="118">
        <v>35.980000000000004</v>
      </c>
      <c r="I96" s="116">
        <v>0</v>
      </c>
      <c r="J96" s="121">
        <v>1</v>
      </c>
      <c r="K96" s="116" t="s">
        <v>34</v>
      </c>
      <c r="L96" s="126">
        <v>601198.40697733324</v>
      </c>
      <c r="M96" s="123">
        <v>604193.51114199997</v>
      </c>
      <c r="N96" s="123">
        <f t="shared" si="4"/>
        <v>2995.104164666729</v>
      </c>
      <c r="O96" s="127">
        <f t="shared" si="5"/>
        <v>4.9818897221057543E-3</v>
      </c>
      <c r="Q96" s="126">
        <v>1623301.4319773333</v>
      </c>
      <c r="R96" s="123">
        <v>1626296.536142</v>
      </c>
      <c r="S96" s="123">
        <f t="shared" si="6"/>
        <v>2995.104164666729</v>
      </c>
      <c r="T96" s="127">
        <f t="shared" si="7"/>
        <v>1.8450696251887189E-3</v>
      </c>
    </row>
    <row r="97" spans="1:20" s="116" customFormat="1" ht="13" x14ac:dyDescent="0.3">
      <c r="A97" s="116">
        <v>91</v>
      </c>
      <c r="B97" s="125" t="s">
        <v>38</v>
      </c>
      <c r="C97" s="118">
        <v>11.943836666666668</v>
      </c>
      <c r="D97" s="119">
        <v>88.292959999999994</v>
      </c>
      <c r="E97" s="120">
        <v>9.1801816369417172E-3</v>
      </c>
      <c r="F97" s="121">
        <v>0.26316000000000001</v>
      </c>
      <c r="G97" s="120">
        <v>1</v>
      </c>
      <c r="H97" s="118">
        <v>10</v>
      </c>
      <c r="I97" s="116">
        <v>28</v>
      </c>
      <c r="J97" s="121">
        <v>1</v>
      </c>
      <c r="K97" s="116" t="s">
        <v>35</v>
      </c>
      <c r="L97" s="126">
        <v>68809.261986800004</v>
      </c>
      <c r="M97" s="123">
        <v>61250.839297066654</v>
      </c>
      <c r="N97" s="123">
        <f t="shared" si="4"/>
        <v>-7558.4226897333501</v>
      </c>
      <c r="O97" s="127">
        <f t="shared" si="5"/>
        <v>-0.10984600723058645</v>
      </c>
      <c r="Q97" s="126">
        <v>76282.365320133336</v>
      </c>
      <c r="R97" s="123">
        <v>68723.942630399979</v>
      </c>
      <c r="S97" s="123">
        <f t="shared" si="6"/>
        <v>-7558.4226897333574</v>
      </c>
      <c r="T97" s="127">
        <f t="shared" si="7"/>
        <v>-9.908479709580334E-2</v>
      </c>
    </row>
    <row r="98" spans="1:20" s="116" customFormat="1" ht="13" x14ac:dyDescent="0.3">
      <c r="A98" s="116">
        <v>92</v>
      </c>
      <c r="B98" s="125" t="s">
        <v>38</v>
      </c>
      <c r="C98" s="118">
        <v>2.1072399999999996</v>
      </c>
      <c r="D98" s="119">
        <v>640.33339250000006</v>
      </c>
      <c r="E98" s="120">
        <v>0.34389075665769581</v>
      </c>
      <c r="F98" s="121">
        <v>1</v>
      </c>
      <c r="G98" s="120">
        <v>0.47882431529726133</v>
      </c>
      <c r="H98" s="118">
        <v>2.11</v>
      </c>
      <c r="I98" s="116">
        <v>0</v>
      </c>
      <c r="J98" s="121">
        <v>1</v>
      </c>
      <c r="K98" s="116" t="s">
        <v>34</v>
      </c>
      <c r="L98" s="126">
        <v>42957.591889733332</v>
      </c>
      <c r="M98" s="123">
        <v>42795.902303991672</v>
      </c>
      <c r="N98" s="123">
        <f t="shared" si="4"/>
        <v>-161.68958574166027</v>
      </c>
      <c r="O98" s="127">
        <f t="shared" si="5"/>
        <v>-3.7639350491688837E-3</v>
      </c>
      <c r="Q98" s="126">
        <v>77491.322723066667</v>
      </c>
      <c r="R98" s="123">
        <v>77329.633137325</v>
      </c>
      <c r="S98" s="123">
        <f t="shared" si="6"/>
        <v>-161.68958574166754</v>
      </c>
      <c r="T98" s="127">
        <f t="shared" si="7"/>
        <v>-2.0865508557584315E-3</v>
      </c>
    </row>
    <row r="99" spans="1:20" s="116" customFormat="1" ht="13" x14ac:dyDescent="0.3">
      <c r="A99" s="116">
        <v>93</v>
      </c>
      <c r="B99" s="125" t="s">
        <v>38</v>
      </c>
      <c r="C99" s="118">
        <v>15.098726666666666</v>
      </c>
      <c r="D99" s="119">
        <v>7650.3036299999994</v>
      </c>
      <c r="E99" s="120">
        <v>0.65407604268407782</v>
      </c>
      <c r="F99" s="121">
        <v>1</v>
      </c>
      <c r="G99" s="120">
        <v>0.13082111420643816</v>
      </c>
      <c r="H99" s="118">
        <v>12.299999999999999</v>
      </c>
      <c r="I99" s="116">
        <v>0</v>
      </c>
      <c r="J99" s="121">
        <v>1</v>
      </c>
      <c r="K99" s="116" t="s">
        <v>34</v>
      </c>
      <c r="L99" s="126">
        <v>284621.62825706665</v>
      </c>
      <c r="M99" s="123">
        <v>286120.64838536666</v>
      </c>
      <c r="N99" s="123">
        <f t="shared" si="4"/>
        <v>1499.020128300006</v>
      </c>
      <c r="O99" s="127">
        <f t="shared" si="5"/>
        <v>5.2667119413220068E-3</v>
      </c>
      <c r="Q99" s="126">
        <v>730249.20075706672</v>
      </c>
      <c r="R99" s="123">
        <v>731748.22088536667</v>
      </c>
      <c r="S99" s="123">
        <f t="shared" si="6"/>
        <v>1499.0201282999478</v>
      </c>
      <c r="T99" s="127">
        <f t="shared" si="7"/>
        <v>2.0527514809271655E-3</v>
      </c>
    </row>
    <row r="100" spans="1:20" s="116" customFormat="1" ht="13" x14ac:dyDescent="0.3">
      <c r="A100" s="116">
        <v>94</v>
      </c>
      <c r="B100" s="125" t="s">
        <v>38</v>
      </c>
      <c r="C100" s="118">
        <v>21.390624999999996</v>
      </c>
      <c r="D100" s="119">
        <v>10899.641600000001</v>
      </c>
      <c r="E100" s="120">
        <v>0.64189606077224182</v>
      </c>
      <c r="F100" s="121">
        <v>1</v>
      </c>
      <c r="G100" s="120">
        <v>0.16939862565079855</v>
      </c>
      <c r="H100" s="118">
        <v>16.800000000000004</v>
      </c>
      <c r="I100" s="116">
        <v>0</v>
      </c>
      <c r="J100" s="121">
        <v>1</v>
      </c>
      <c r="K100" s="116" t="s">
        <v>34</v>
      </c>
      <c r="L100" s="126">
        <v>363578.04135966668</v>
      </c>
      <c r="M100" s="123">
        <v>375572.89080733334</v>
      </c>
      <c r="N100" s="123">
        <f t="shared" si="4"/>
        <v>11994.849447666667</v>
      </c>
      <c r="O100" s="127">
        <f t="shared" si="5"/>
        <v>3.2991127304635152E-2</v>
      </c>
      <c r="Q100" s="126">
        <v>974402.1413596666</v>
      </c>
      <c r="R100" s="123">
        <v>986396.99080733326</v>
      </c>
      <c r="S100" s="123">
        <f t="shared" si="6"/>
        <v>11994.849447666667</v>
      </c>
      <c r="T100" s="127">
        <f t="shared" si="7"/>
        <v>1.2309958012745363E-2</v>
      </c>
    </row>
    <row r="101" spans="1:20" s="116" customFormat="1" ht="13" x14ac:dyDescent="0.3">
      <c r="A101" s="116">
        <v>95</v>
      </c>
      <c r="B101" s="125" t="s">
        <v>38</v>
      </c>
      <c r="C101" s="118">
        <v>11.700000000000001</v>
      </c>
      <c r="D101" s="119">
        <v>4138.2581600000003</v>
      </c>
      <c r="E101" s="120">
        <v>0.66618329696437706</v>
      </c>
      <c r="F101" s="121">
        <v>1</v>
      </c>
      <c r="G101" s="120">
        <v>0.10982129955204467</v>
      </c>
      <c r="H101" s="118">
        <v>13</v>
      </c>
      <c r="I101" s="116">
        <v>0</v>
      </c>
      <c r="J101" s="121">
        <v>1</v>
      </c>
      <c r="K101" s="116" t="s">
        <v>34</v>
      </c>
      <c r="L101" s="126">
        <v>177024.34480946665</v>
      </c>
      <c r="M101" s="123">
        <v>178939.90588506663</v>
      </c>
      <c r="N101" s="123">
        <f t="shared" si="4"/>
        <v>1915.5610755999805</v>
      </c>
      <c r="O101" s="127">
        <f t="shared" si="5"/>
        <v>1.0820890638865073E-2</v>
      </c>
      <c r="Q101" s="126">
        <v>408790.28564279992</v>
      </c>
      <c r="R101" s="123">
        <v>410705.8467183999</v>
      </c>
      <c r="S101" s="123">
        <f t="shared" si="6"/>
        <v>1915.5610755999805</v>
      </c>
      <c r="T101" s="127">
        <f t="shared" si="7"/>
        <v>4.6859261163407235E-3</v>
      </c>
    </row>
    <row r="102" spans="1:20" s="116" customFormat="1" ht="13" x14ac:dyDescent="0.3">
      <c r="A102" s="116">
        <v>96</v>
      </c>
      <c r="B102" s="125" t="s">
        <v>38</v>
      </c>
      <c r="C102" s="118">
        <v>45</v>
      </c>
      <c r="D102" s="119">
        <v>18445.135919999997</v>
      </c>
      <c r="E102" s="120">
        <v>0.5997246118690247</v>
      </c>
      <c r="F102" s="121">
        <v>1</v>
      </c>
      <c r="G102" s="120">
        <v>0.24169892768945578</v>
      </c>
      <c r="H102" s="118">
        <v>50</v>
      </c>
      <c r="I102" s="116">
        <v>0</v>
      </c>
      <c r="J102" s="121">
        <v>1</v>
      </c>
      <c r="K102" s="116" t="s">
        <v>34</v>
      </c>
      <c r="L102" s="126">
        <v>642169.14408693335</v>
      </c>
      <c r="M102" s="123">
        <v>649717.61080746667</v>
      </c>
      <c r="N102" s="123">
        <f t="shared" si="4"/>
        <v>7548.4667205333244</v>
      </c>
      <c r="O102" s="127">
        <f t="shared" si="5"/>
        <v>1.1754639396861857E-2</v>
      </c>
      <c r="Q102" s="126">
        <v>1682305.1732536</v>
      </c>
      <c r="R102" s="123">
        <v>1689853.6399741333</v>
      </c>
      <c r="S102" s="123">
        <f t="shared" si="6"/>
        <v>7548.4667205333244</v>
      </c>
      <c r="T102" s="127">
        <f t="shared" si="7"/>
        <v>4.4869782489787464E-3</v>
      </c>
    </row>
    <row r="103" spans="1:20" s="116" customFormat="1" ht="13" x14ac:dyDescent="0.3">
      <c r="A103" s="116">
        <v>97</v>
      </c>
      <c r="B103" s="125" t="s">
        <v>38</v>
      </c>
      <c r="C103" s="118">
        <v>1.9476899999999999</v>
      </c>
      <c r="D103" s="119">
        <v>866.95323999999994</v>
      </c>
      <c r="E103" s="120">
        <v>0.59148496796666661</v>
      </c>
      <c r="F103" s="121">
        <v>1</v>
      </c>
      <c r="G103" s="120">
        <v>0.12454533728879169</v>
      </c>
      <c r="H103" s="118">
        <v>2.1499999999999995</v>
      </c>
      <c r="I103" s="116">
        <v>0</v>
      </c>
      <c r="J103" s="121">
        <v>1</v>
      </c>
      <c r="K103" s="116" t="s">
        <v>34</v>
      </c>
      <c r="L103" s="126">
        <v>46992.06733920001</v>
      </c>
      <c r="M103" s="123">
        <v>47247.109187599999</v>
      </c>
      <c r="N103" s="123">
        <f t="shared" si="4"/>
        <v>255.04184839998925</v>
      </c>
      <c r="O103" s="127">
        <f t="shared" si="5"/>
        <v>5.4273383326389115E-3</v>
      </c>
      <c r="Q103" s="126">
        <v>97211.49233920002</v>
      </c>
      <c r="R103" s="123">
        <v>97466.534187600017</v>
      </c>
      <c r="S103" s="123">
        <f t="shared" si="6"/>
        <v>255.04184839999652</v>
      </c>
      <c r="T103" s="127">
        <f t="shared" si="7"/>
        <v>2.6235771333504385E-3</v>
      </c>
    </row>
    <row r="104" spans="1:20" s="116" customFormat="1" ht="13" x14ac:dyDescent="0.3">
      <c r="A104" s="116">
        <v>98</v>
      </c>
      <c r="B104" s="125" t="s">
        <v>38</v>
      </c>
      <c r="C104" s="118">
        <v>10.323465000000001</v>
      </c>
      <c r="D104" s="119">
        <v>5602.0298400000001</v>
      </c>
      <c r="E104" s="120">
        <v>0.56536983104150873</v>
      </c>
      <c r="F104" s="121">
        <v>1</v>
      </c>
      <c r="G104" s="120">
        <v>0.11382733148661117</v>
      </c>
      <c r="H104" s="118">
        <v>9.379999999999999</v>
      </c>
      <c r="I104" s="116">
        <v>0</v>
      </c>
      <c r="J104" s="121">
        <v>1</v>
      </c>
      <c r="K104" s="116" t="s">
        <v>34</v>
      </c>
      <c r="L104" s="126">
        <v>211707.89796553334</v>
      </c>
      <c r="M104" s="123">
        <v>213079.04276159999</v>
      </c>
      <c r="N104" s="123">
        <f t="shared" si="4"/>
        <v>1371.1447960666555</v>
      </c>
      <c r="O104" s="127">
        <f t="shared" si="5"/>
        <v>6.4765878327783591E-3</v>
      </c>
      <c r="Q104" s="126">
        <v>532331.05629886675</v>
      </c>
      <c r="R104" s="123">
        <v>533702.20109493332</v>
      </c>
      <c r="S104" s="123">
        <f t="shared" si="6"/>
        <v>1371.1447960665682</v>
      </c>
      <c r="T104" s="127">
        <f t="shared" si="7"/>
        <v>2.5757369964467488E-3</v>
      </c>
    </row>
    <row r="105" spans="1:20" s="116" customFormat="1" ht="13" x14ac:dyDescent="0.3">
      <c r="A105" s="116">
        <v>99</v>
      </c>
      <c r="B105" s="125" t="s">
        <v>38</v>
      </c>
      <c r="C105" s="118">
        <v>2.2809483333333338</v>
      </c>
      <c r="D105" s="119">
        <v>933.88868000000002</v>
      </c>
      <c r="E105" s="120">
        <v>0.41385208386511241</v>
      </c>
      <c r="F105" s="121">
        <v>1</v>
      </c>
      <c r="G105" s="120">
        <v>0.37977427311458267</v>
      </c>
      <c r="H105" s="118">
        <v>0.90000000000000024</v>
      </c>
      <c r="I105" s="116">
        <v>0</v>
      </c>
      <c r="J105" s="121">
        <v>1</v>
      </c>
      <c r="K105" s="116" t="s">
        <v>34</v>
      </c>
      <c r="L105" s="126">
        <v>49470.969369400002</v>
      </c>
      <c r="M105" s="123">
        <v>50182.066526533337</v>
      </c>
      <c r="N105" s="123">
        <f t="shared" si="4"/>
        <v>711.09715713333571</v>
      </c>
      <c r="O105" s="127">
        <f t="shared" si="5"/>
        <v>1.43740291770628E-2</v>
      </c>
      <c r="Q105" s="126">
        <v>101402.38270273333</v>
      </c>
      <c r="R105" s="123">
        <v>102113.47985986667</v>
      </c>
      <c r="S105" s="123">
        <f t="shared" si="6"/>
        <v>711.09715713333571</v>
      </c>
      <c r="T105" s="127">
        <f t="shared" si="7"/>
        <v>7.0126276935518978E-3</v>
      </c>
    </row>
    <row r="106" spans="1:20" s="116" customFormat="1" ht="13" x14ac:dyDescent="0.3">
      <c r="A106" s="116">
        <v>100</v>
      </c>
      <c r="B106" s="125" t="s">
        <v>38</v>
      </c>
      <c r="C106" s="118">
        <v>24.120000000000005</v>
      </c>
      <c r="D106" s="119">
        <v>40.719237525000004</v>
      </c>
      <c r="E106" s="120">
        <v>3.0581034423958278E-3</v>
      </c>
      <c r="F106" s="121">
        <v>1.2999999999999996E-4</v>
      </c>
      <c r="G106" s="120">
        <v>1</v>
      </c>
      <c r="H106" s="118">
        <v>9.9999999999999992E-2</v>
      </c>
      <c r="I106" s="116">
        <v>378.09999999999997</v>
      </c>
      <c r="J106" s="121">
        <v>1</v>
      </c>
      <c r="K106" s="116" t="s">
        <v>34</v>
      </c>
      <c r="L106" s="126">
        <v>100486.79966925202</v>
      </c>
      <c r="M106" s="123">
        <v>84065.848456837251</v>
      </c>
      <c r="N106" s="123">
        <f t="shared" si="4"/>
        <v>-16420.951212414773</v>
      </c>
      <c r="O106" s="127">
        <f t="shared" si="5"/>
        <v>-0.16341401324814431</v>
      </c>
      <c r="Q106" s="126">
        <v>104378.40216925202</v>
      </c>
      <c r="R106" s="123">
        <v>87957.450956837245</v>
      </c>
      <c r="S106" s="123">
        <f t="shared" si="6"/>
        <v>-16420.951212414773</v>
      </c>
      <c r="T106" s="127">
        <f t="shared" si="7"/>
        <v>-0.15732135069272105</v>
      </c>
    </row>
    <row r="107" spans="1:20" s="116" customFormat="1" ht="13" x14ac:dyDescent="0.3">
      <c r="A107" s="116">
        <v>101</v>
      </c>
      <c r="B107" s="125" t="s">
        <v>38</v>
      </c>
      <c r="C107" s="118">
        <v>14.357744999999996</v>
      </c>
      <c r="D107" s="119">
        <v>6779.8823400000001</v>
      </c>
      <c r="E107" s="120">
        <v>0.59520669622314248</v>
      </c>
      <c r="F107" s="121">
        <v>1</v>
      </c>
      <c r="G107" s="120">
        <v>0.34280987030546728</v>
      </c>
      <c r="H107" s="118">
        <v>15</v>
      </c>
      <c r="I107" s="116">
        <v>0</v>
      </c>
      <c r="J107" s="121">
        <v>1</v>
      </c>
      <c r="K107" s="116" t="s">
        <v>34</v>
      </c>
      <c r="L107" s="126">
        <v>236694.83418886666</v>
      </c>
      <c r="M107" s="123">
        <v>246623.61029326668</v>
      </c>
      <c r="N107" s="123">
        <f t="shared" si="4"/>
        <v>9928.7761044000217</v>
      </c>
      <c r="O107" s="127">
        <f t="shared" si="5"/>
        <v>4.1947582584238072E-2</v>
      </c>
      <c r="Q107" s="126">
        <v>613022.31835553329</v>
      </c>
      <c r="R107" s="123">
        <v>622951.09445993335</v>
      </c>
      <c r="S107" s="123">
        <f t="shared" si="6"/>
        <v>9928.7761044000508</v>
      </c>
      <c r="T107" s="127">
        <f t="shared" si="7"/>
        <v>1.6196434953680887E-2</v>
      </c>
    </row>
    <row r="108" spans="1:20" s="116" customFormat="1" ht="13" x14ac:dyDescent="0.3">
      <c r="A108" s="116">
        <v>102</v>
      </c>
      <c r="B108" s="125" t="s">
        <v>38</v>
      </c>
      <c r="C108" s="118">
        <v>8.0075333333333329</v>
      </c>
      <c r="D108" s="119">
        <v>483.45901666666663</v>
      </c>
      <c r="E108" s="120">
        <v>3.2750752936007842E-2</v>
      </c>
      <c r="F108" s="121">
        <v>0.15094000000000002</v>
      </c>
      <c r="G108" s="120">
        <v>0.8207603774614084</v>
      </c>
      <c r="H108" s="118">
        <v>8</v>
      </c>
      <c r="I108" s="116">
        <v>45</v>
      </c>
      <c r="J108" s="121">
        <v>1</v>
      </c>
      <c r="K108" s="116" t="s">
        <v>34</v>
      </c>
      <c r="L108" s="126">
        <v>53999.639627999997</v>
      </c>
      <c r="M108" s="123">
        <v>49709.627624833338</v>
      </c>
      <c r="N108" s="123">
        <f t="shared" si="4"/>
        <v>-4290.0120031666593</v>
      </c>
      <c r="O108" s="127">
        <f t="shared" si="5"/>
        <v>-7.9445196907243693E-2</v>
      </c>
      <c r="Q108" s="126">
        <v>79117.090461333326</v>
      </c>
      <c r="R108" s="123">
        <v>74827.078458166667</v>
      </c>
      <c r="S108" s="123">
        <f t="shared" si="6"/>
        <v>-4290.0120031666593</v>
      </c>
      <c r="T108" s="127">
        <f t="shared" si="7"/>
        <v>-5.4223581506239855E-2</v>
      </c>
    </row>
    <row r="109" spans="1:20" s="116" customFormat="1" ht="13" x14ac:dyDescent="0.3">
      <c r="A109" s="116">
        <v>103</v>
      </c>
      <c r="B109" s="125" t="s">
        <v>38</v>
      </c>
      <c r="C109" s="118">
        <v>25.712403333333338</v>
      </c>
      <c r="D109" s="119">
        <v>12291.25434</v>
      </c>
      <c r="E109" s="120">
        <v>0.62347198198935216</v>
      </c>
      <c r="F109" s="121">
        <v>1</v>
      </c>
      <c r="G109" s="120">
        <v>3.634908099570533E-2</v>
      </c>
      <c r="H109" s="118">
        <v>18.900000000000002</v>
      </c>
      <c r="I109" s="116">
        <v>0</v>
      </c>
      <c r="J109" s="121">
        <v>1</v>
      </c>
      <c r="K109" s="116" t="s">
        <v>34</v>
      </c>
      <c r="L109" s="126">
        <v>454971.85513386672</v>
      </c>
      <c r="M109" s="123">
        <v>450980.88746659993</v>
      </c>
      <c r="N109" s="123">
        <f t="shared" si="4"/>
        <v>-3990.9676672667847</v>
      </c>
      <c r="O109" s="127">
        <f t="shared" si="5"/>
        <v>-8.7719001125740395E-3</v>
      </c>
      <c r="Q109" s="126">
        <v>1177914.8118005334</v>
      </c>
      <c r="R109" s="123">
        <v>1173923.8441332667</v>
      </c>
      <c r="S109" s="123">
        <f t="shared" si="6"/>
        <v>-3990.9676672667265</v>
      </c>
      <c r="T109" s="127">
        <f t="shared" si="7"/>
        <v>-3.3881632417595846E-3</v>
      </c>
    </row>
    <row r="110" spans="1:20" s="116" customFormat="1" ht="13" x14ac:dyDescent="0.3">
      <c r="A110" s="116">
        <v>104</v>
      </c>
      <c r="B110" s="125" t="s">
        <v>38</v>
      </c>
      <c r="C110" s="118">
        <v>28.830431666666669</v>
      </c>
      <c r="D110" s="119">
        <v>13629.334000000001</v>
      </c>
      <c r="E110" s="120">
        <v>0.60243008923508523</v>
      </c>
      <c r="F110" s="121">
        <v>0.18104999999999996</v>
      </c>
      <c r="G110" s="120">
        <v>0.20294545883834392</v>
      </c>
      <c r="H110" s="118">
        <v>25.5</v>
      </c>
      <c r="I110" s="116">
        <v>0</v>
      </c>
      <c r="J110" s="121">
        <v>2</v>
      </c>
      <c r="K110" s="116" t="s">
        <v>34</v>
      </c>
      <c r="L110" s="126">
        <v>405066.03542500007</v>
      </c>
      <c r="M110" s="123">
        <v>418256.69805666665</v>
      </c>
      <c r="N110" s="123">
        <f t="shared" si="4"/>
        <v>13190.662631666579</v>
      </c>
      <c r="O110" s="127">
        <f t="shared" si="5"/>
        <v>3.2564227750733976E-2</v>
      </c>
      <c r="Q110" s="126">
        <v>1166753.9129250001</v>
      </c>
      <c r="R110" s="123">
        <v>1179944.5755566666</v>
      </c>
      <c r="S110" s="123">
        <f t="shared" si="6"/>
        <v>13190.662631666521</v>
      </c>
      <c r="T110" s="127">
        <f t="shared" si="7"/>
        <v>1.1305436806805402E-2</v>
      </c>
    </row>
    <row r="111" spans="1:20" s="116" customFormat="1" ht="13" x14ac:dyDescent="0.3">
      <c r="A111" s="116">
        <v>105</v>
      </c>
      <c r="B111" s="125" t="s">
        <v>38</v>
      </c>
      <c r="C111" s="118">
        <v>45</v>
      </c>
      <c r="D111" s="119">
        <v>18099.10584</v>
      </c>
      <c r="E111" s="120">
        <v>0.67876553017252095</v>
      </c>
      <c r="F111" s="121">
        <v>1</v>
      </c>
      <c r="G111" s="120">
        <v>0.15774302510636928</v>
      </c>
      <c r="H111" s="118">
        <v>50</v>
      </c>
      <c r="I111" s="116">
        <v>0</v>
      </c>
      <c r="J111" s="121">
        <v>1</v>
      </c>
      <c r="K111" s="116" t="s">
        <v>34</v>
      </c>
      <c r="L111" s="126">
        <v>607372.84137053334</v>
      </c>
      <c r="M111" s="123">
        <v>624101.0259015999</v>
      </c>
      <c r="N111" s="123">
        <f t="shared" si="4"/>
        <v>16728.184531066567</v>
      </c>
      <c r="O111" s="127">
        <f t="shared" si="5"/>
        <v>2.7541871140170697E-2</v>
      </c>
      <c r="Q111" s="126">
        <v>1613836.3655371999</v>
      </c>
      <c r="R111" s="123">
        <v>1630564.5500682665</v>
      </c>
      <c r="S111" s="123">
        <f t="shared" si="6"/>
        <v>16728.184531066567</v>
      </c>
      <c r="T111" s="127">
        <f t="shared" si="7"/>
        <v>1.0365477497155192E-2</v>
      </c>
    </row>
    <row r="112" spans="1:20" s="116" customFormat="1" ht="13" x14ac:dyDescent="0.3">
      <c r="A112" s="116">
        <v>106</v>
      </c>
      <c r="B112" s="125" t="s">
        <v>38</v>
      </c>
      <c r="C112" s="118">
        <v>3.600000000000001</v>
      </c>
      <c r="D112" s="119">
        <v>1960.3531400000002</v>
      </c>
      <c r="E112" s="120">
        <v>0.77984598906757419</v>
      </c>
      <c r="F112" s="121">
        <v>1</v>
      </c>
      <c r="G112" s="120">
        <v>7.5771383934383874E-2</v>
      </c>
      <c r="H112" s="118">
        <v>4</v>
      </c>
      <c r="I112" s="116">
        <v>0</v>
      </c>
      <c r="J112" s="121">
        <v>1</v>
      </c>
      <c r="K112" s="116" t="s">
        <v>34</v>
      </c>
      <c r="L112" s="126">
        <v>80474.682914533347</v>
      </c>
      <c r="M112" s="123">
        <v>82572.652338600004</v>
      </c>
      <c r="N112" s="123">
        <f t="shared" si="4"/>
        <v>2097.9694240666577</v>
      </c>
      <c r="O112" s="127">
        <f t="shared" si="5"/>
        <v>2.6069930915972261E-2</v>
      </c>
      <c r="Q112" s="126">
        <v>190131.5220812</v>
      </c>
      <c r="R112" s="123">
        <v>192229.49150526666</v>
      </c>
      <c r="S112" s="123">
        <f t="shared" si="6"/>
        <v>2097.9694240666577</v>
      </c>
      <c r="T112" s="127">
        <f t="shared" si="7"/>
        <v>1.1034306153456616E-2</v>
      </c>
    </row>
    <row r="113" spans="1:20" s="116" customFormat="1" ht="13" x14ac:dyDescent="0.3">
      <c r="A113" s="116">
        <v>107</v>
      </c>
      <c r="B113" s="125" t="s">
        <v>38</v>
      </c>
      <c r="C113" s="118">
        <v>0.14375206666666671</v>
      </c>
      <c r="D113" s="119">
        <v>59.470619733333336</v>
      </c>
      <c r="E113" s="120">
        <v>0.5140704973852378</v>
      </c>
      <c r="F113" s="121">
        <v>1</v>
      </c>
      <c r="G113" s="120">
        <v>0.19810445209138117</v>
      </c>
      <c r="H113" s="118">
        <v>4.9999999999999996E-2</v>
      </c>
      <c r="I113" s="116">
        <v>0</v>
      </c>
      <c r="J113" s="121">
        <v>1</v>
      </c>
      <c r="K113" s="116" t="s">
        <v>34</v>
      </c>
      <c r="L113" s="126">
        <v>16031.548017178668</v>
      </c>
      <c r="M113" s="123">
        <v>16023.374176136</v>
      </c>
      <c r="N113" s="123">
        <f t="shared" si="4"/>
        <v>-8.1738410426678456</v>
      </c>
      <c r="O113" s="127">
        <f t="shared" si="5"/>
        <v>-5.0985974865990077E-4</v>
      </c>
      <c r="Q113" s="126">
        <v>19450.870517178668</v>
      </c>
      <c r="R113" s="123">
        <v>19442.696676136002</v>
      </c>
      <c r="S113" s="123">
        <f t="shared" si="6"/>
        <v>-8.1738410426660266</v>
      </c>
      <c r="T113" s="127">
        <f t="shared" si="7"/>
        <v>-4.2023008869690605E-4</v>
      </c>
    </row>
    <row r="114" spans="1:20" s="116" customFormat="1" ht="13" x14ac:dyDescent="0.3">
      <c r="A114" s="116">
        <v>108</v>
      </c>
      <c r="B114" s="125" t="s">
        <v>38</v>
      </c>
      <c r="C114" s="118">
        <v>2.0296083666666669</v>
      </c>
      <c r="D114" s="119">
        <v>981.32119896666654</v>
      </c>
      <c r="E114" s="120">
        <v>0.62103977287116696</v>
      </c>
      <c r="F114" s="121">
        <v>1</v>
      </c>
      <c r="G114" s="120">
        <v>9.7562432383028863E-2</v>
      </c>
      <c r="H114" s="118">
        <v>1.33</v>
      </c>
      <c r="I114" s="116">
        <v>0</v>
      </c>
      <c r="J114" s="121">
        <v>1</v>
      </c>
      <c r="K114" s="116" t="s">
        <v>34</v>
      </c>
      <c r="L114" s="126">
        <v>50965.567537483992</v>
      </c>
      <c r="M114" s="123">
        <v>51040.394805960328</v>
      </c>
      <c r="N114" s="123">
        <f t="shared" si="4"/>
        <v>74.82726847633603</v>
      </c>
      <c r="O114" s="127">
        <f t="shared" si="5"/>
        <v>1.4681925875014009E-3</v>
      </c>
      <c r="Q114" s="126">
        <v>107921.20003748397</v>
      </c>
      <c r="R114" s="123">
        <v>107996.02730596031</v>
      </c>
      <c r="S114" s="123">
        <f t="shared" si="6"/>
        <v>74.82726847633603</v>
      </c>
      <c r="T114" s="127">
        <f t="shared" si="7"/>
        <v>6.9335096765368138E-4</v>
      </c>
    </row>
    <row r="115" spans="1:20" s="116" customFormat="1" ht="13" x14ac:dyDescent="0.3">
      <c r="A115" s="116">
        <v>109</v>
      </c>
      <c r="B115" s="125" t="s">
        <v>38</v>
      </c>
      <c r="C115" s="118">
        <v>3.0553E-2</v>
      </c>
      <c r="D115" s="119">
        <v>10.136398133333334</v>
      </c>
      <c r="E115" s="120">
        <v>0.41489807617539465</v>
      </c>
      <c r="F115" s="121">
        <v>1</v>
      </c>
      <c r="G115" s="120">
        <v>0.29626395191248023</v>
      </c>
      <c r="H115" s="118">
        <v>9.9999999999999985E-3</v>
      </c>
      <c r="I115" s="116">
        <v>0</v>
      </c>
      <c r="J115" s="121">
        <v>1</v>
      </c>
      <c r="K115" s="116" t="s">
        <v>34</v>
      </c>
      <c r="L115" s="126">
        <v>14074.961147984</v>
      </c>
      <c r="M115" s="123">
        <v>14070.707237952001</v>
      </c>
      <c r="N115" s="123">
        <f t="shared" si="4"/>
        <v>-4.2539100319991121</v>
      </c>
      <c r="O115" s="127">
        <f t="shared" si="5"/>
        <v>-3.0223245288378027E-4</v>
      </c>
      <c r="Q115" s="126">
        <v>14674.583647984</v>
      </c>
      <c r="R115" s="123">
        <v>14670.329737952001</v>
      </c>
      <c r="S115" s="123">
        <f t="shared" si="6"/>
        <v>-4.2539100319991121</v>
      </c>
      <c r="T115" s="127">
        <f t="shared" si="7"/>
        <v>-2.8988284329167432E-4</v>
      </c>
    </row>
    <row r="116" spans="1:20" s="116" customFormat="1" ht="13" x14ac:dyDescent="0.3">
      <c r="A116" s="116">
        <v>110</v>
      </c>
      <c r="B116" s="125" t="s">
        <v>38</v>
      </c>
      <c r="C116" s="118">
        <v>8.8401061600000013</v>
      </c>
      <c r="D116" s="119">
        <v>4091.3769153999992</v>
      </c>
      <c r="E116" s="120">
        <v>0.25184501396965636</v>
      </c>
      <c r="F116" s="121">
        <v>0.8</v>
      </c>
      <c r="G116" s="120">
        <v>0.26738538936432088</v>
      </c>
      <c r="H116" s="118">
        <v>7.4879999999999995</v>
      </c>
      <c r="I116" s="116">
        <v>0</v>
      </c>
      <c r="J116" s="121">
        <v>1</v>
      </c>
      <c r="K116" s="116" t="s">
        <v>34</v>
      </c>
      <c r="L116" s="126">
        <v>65580.952106313343</v>
      </c>
      <c r="M116" s="123">
        <v>66499.526838527512</v>
      </c>
      <c r="N116" s="123">
        <f t="shared" si="4"/>
        <v>918.57473221416876</v>
      </c>
      <c r="O116" s="127">
        <f t="shared" si="5"/>
        <v>1.400673065442945E-2</v>
      </c>
      <c r="Q116" s="126">
        <v>177676.00877298001</v>
      </c>
      <c r="R116" s="123">
        <v>178594.58350519417</v>
      </c>
      <c r="S116" s="123">
        <f t="shared" si="6"/>
        <v>918.57473221415421</v>
      </c>
      <c r="T116" s="127">
        <f t="shared" si="7"/>
        <v>5.1699424056054436E-3</v>
      </c>
    </row>
    <row r="117" spans="1:20" s="116" customFormat="1" ht="13" x14ac:dyDescent="0.3">
      <c r="A117" s="116">
        <v>111</v>
      </c>
      <c r="B117" s="125" t="s">
        <v>38</v>
      </c>
      <c r="C117" s="118">
        <v>8.6757566666666688E-2</v>
      </c>
      <c r="D117" s="119">
        <v>18.151927274999995</v>
      </c>
      <c r="E117" s="120">
        <v>0.25907120026432445</v>
      </c>
      <c r="F117" s="121">
        <v>1</v>
      </c>
      <c r="G117" s="120">
        <v>0.4578820557206017</v>
      </c>
      <c r="H117" s="118">
        <v>9.9999999999999985E-3</v>
      </c>
      <c r="I117" s="116">
        <v>0</v>
      </c>
      <c r="J117" s="121">
        <v>1</v>
      </c>
      <c r="K117" s="116" t="s">
        <v>34</v>
      </c>
      <c r="L117" s="126">
        <v>14647.642671765336</v>
      </c>
      <c r="M117" s="123">
        <v>14630.016721314751</v>
      </c>
      <c r="N117" s="123">
        <f t="shared" si="4"/>
        <v>-17.625950450585151</v>
      </c>
      <c r="O117" s="127">
        <f t="shared" si="5"/>
        <v>-1.2033301771185868E-3</v>
      </c>
      <c r="Q117" s="126">
        <v>15785.861838432002</v>
      </c>
      <c r="R117" s="123">
        <v>15768.235887981416</v>
      </c>
      <c r="S117" s="123">
        <f t="shared" si="6"/>
        <v>-17.625950450585151</v>
      </c>
      <c r="T117" s="127">
        <f t="shared" si="7"/>
        <v>-1.1165656098467364E-3</v>
      </c>
    </row>
    <row r="118" spans="1:20" s="116" customFormat="1" ht="13" x14ac:dyDescent="0.3">
      <c r="A118" s="116">
        <v>112</v>
      </c>
      <c r="B118" s="125" t="s">
        <v>38</v>
      </c>
      <c r="C118" s="118">
        <v>1.9300000000000005E-2</v>
      </c>
      <c r="D118" s="119">
        <v>1.0995269666666665</v>
      </c>
      <c r="E118" s="120">
        <v>9.8059982044330279E-2</v>
      </c>
      <c r="F118" s="121">
        <v>1</v>
      </c>
      <c r="G118" s="120">
        <v>0.88251308401024908</v>
      </c>
      <c r="H118" s="118">
        <v>9.9999999999999985E-3</v>
      </c>
      <c r="I118" s="116">
        <v>0</v>
      </c>
      <c r="J118" s="121">
        <v>1</v>
      </c>
      <c r="K118" s="116" t="s">
        <v>34</v>
      </c>
      <c r="L118" s="126">
        <v>13782.777970357331</v>
      </c>
      <c r="M118" s="123">
        <v>13773.832475480333</v>
      </c>
      <c r="N118" s="123">
        <f t="shared" si="4"/>
        <v>-8.9454948769980547</v>
      </c>
      <c r="O118" s="127">
        <f t="shared" si="5"/>
        <v>-6.4903424376690699E-4</v>
      </c>
      <c r="Q118" s="126">
        <v>13839.191303690664</v>
      </c>
      <c r="R118" s="123">
        <v>13830.245808813666</v>
      </c>
      <c r="S118" s="123">
        <f t="shared" si="6"/>
        <v>-8.9454948769980547</v>
      </c>
      <c r="T118" s="127">
        <f t="shared" si="7"/>
        <v>-6.4638855556628169E-4</v>
      </c>
    </row>
    <row r="119" spans="1:20" s="116" customFormat="1" ht="13" x14ac:dyDescent="0.3">
      <c r="A119" s="116">
        <v>113</v>
      </c>
      <c r="B119" s="125" t="s">
        <v>38</v>
      </c>
      <c r="C119" s="118">
        <v>4.4190066666666659E-2</v>
      </c>
      <c r="D119" s="119">
        <v>16.42463879166667</v>
      </c>
      <c r="E119" s="120">
        <v>0.5517180926824371</v>
      </c>
      <c r="F119" s="121">
        <v>1</v>
      </c>
      <c r="G119" s="120">
        <v>0.34564721958118139</v>
      </c>
      <c r="H119" s="118">
        <v>1.9999999999999997E-2</v>
      </c>
      <c r="I119" s="116">
        <v>0</v>
      </c>
      <c r="J119" s="121">
        <v>1</v>
      </c>
      <c r="K119" s="116" t="s">
        <v>34</v>
      </c>
      <c r="L119" s="126">
        <v>14276.613983186666</v>
      </c>
      <c r="M119" s="123">
        <v>14288.557415757918</v>
      </c>
      <c r="N119" s="123">
        <f t="shared" si="4"/>
        <v>11.943432571251833</v>
      </c>
      <c r="O119" s="127">
        <f t="shared" si="5"/>
        <v>8.3657319482878902E-4</v>
      </c>
      <c r="Q119" s="126">
        <v>15207.290649853332</v>
      </c>
      <c r="R119" s="123">
        <v>15219.234082424584</v>
      </c>
      <c r="S119" s="123">
        <f t="shared" si="6"/>
        <v>11.943432571251833</v>
      </c>
      <c r="T119" s="127">
        <f t="shared" si="7"/>
        <v>7.8537543907382487E-4</v>
      </c>
    </row>
    <row r="120" spans="1:20" s="116" customFormat="1" ht="13" x14ac:dyDescent="0.3">
      <c r="A120" s="116">
        <v>114</v>
      </c>
      <c r="B120" s="125" t="s">
        <v>38</v>
      </c>
      <c r="C120" s="118">
        <v>13.5</v>
      </c>
      <c r="D120" s="119">
        <v>1741.1343200000003</v>
      </c>
      <c r="E120" s="120">
        <v>0.32350199474410207</v>
      </c>
      <c r="F120" s="121">
        <v>1</v>
      </c>
      <c r="G120" s="120">
        <v>0.49633551753051131</v>
      </c>
      <c r="H120" s="118">
        <v>15</v>
      </c>
      <c r="I120" s="116">
        <v>0</v>
      </c>
      <c r="J120" s="121">
        <v>1</v>
      </c>
      <c r="K120" s="116" t="s">
        <v>34</v>
      </c>
      <c r="L120" s="126">
        <v>140089.04402893333</v>
      </c>
      <c r="M120" s="123">
        <v>134486.91831013333</v>
      </c>
      <c r="N120" s="123">
        <f t="shared" si="4"/>
        <v>-5602.1257188000018</v>
      </c>
      <c r="O120" s="127">
        <f t="shared" si="5"/>
        <v>-3.9989749074474126E-2</v>
      </c>
      <c r="Q120" s="126">
        <v>232927.3648622667</v>
      </c>
      <c r="R120" s="123">
        <v>227325.23914346669</v>
      </c>
      <c r="S120" s="123">
        <f t="shared" si="6"/>
        <v>-5602.1257188000018</v>
      </c>
      <c r="T120" s="127">
        <f t="shared" si="7"/>
        <v>-2.4050955636374539E-2</v>
      </c>
    </row>
    <row r="121" spans="1:20" s="116" customFormat="1" ht="13" x14ac:dyDescent="0.3">
      <c r="A121" s="116">
        <v>115</v>
      </c>
      <c r="B121" s="125" t="s">
        <v>38</v>
      </c>
      <c r="C121" s="118">
        <v>6.2625000000000002</v>
      </c>
      <c r="D121" s="119">
        <v>453.54429512500013</v>
      </c>
      <c r="E121" s="120">
        <v>0.23489984571451486</v>
      </c>
      <c r="F121" s="121">
        <v>1</v>
      </c>
      <c r="G121" s="120">
        <v>0.6425743159656061</v>
      </c>
      <c r="H121" s="118">
        <v>6.958333333333333</v>
      </c>
      <c r="I121" s="116">
        <v>0</v>
      </c>
      <c r="J121" s="121">
        <v>1</v>
      </c>
      <c r="K121" s="116" t="s">
        <v>34</v>
      </c>
      <c r="L121" s="126">
        <v>71403.887209760011</v>
      </c>
      <c r="M121" s="123">
        <v>67460.550881761243</v>
      </c>
      <c r="N121" s="123">
        <f t="shared" si="4"/>
        <v>-3943.336327998768</v>
      </c>
      <c r="O121" s="127">
        <f t="shared" si="5"/>
        <v>-5.5225793469963404E-2</v>
      </c>
      <c r="Q121" s="126">
        <v>94465.653043093349</v>
      </c>
      <c r="R121" s="123">
        <v>90522.316715094581</v>
      </c>
      <c r="S121" s="123">
        <f t="shared" si="6"/>
        <v>-3943.336327998768</v>
      </c>
      <c r="T121" s="127">
        <f t="shared" si="7"/>
        <v>-4.1743598873972707E-2</v>
      </c>
    </row>
    <row r="122" spans="1:20" s="116" customFormat="1" ht="13" x14ac:dyDescent="0.3">
      <c r="A122" s="116">
        <v>116</v>
      </c>
      <c r="B122" s="125" t="s">
        <v>38</v>
      </c>
      <c r="C122" s="118">
        <v>16.503119999999999</v>
      </c>
      <c r="D122" s="119">
        <v>10699.028040000001</v>
      </c>
      <c r="E122" s="120">
        <v>0.81776623873581378</v>
      </c>
      <c r="F122" s="121">
        <v>6.2019999999999992E-2</v>
      </c>
      <c r="G122" s="120">
        <v>0.11763593793173666</v>
      </c>
      <c r="H122" s="118">
        <v>0.73000000000000009</v>
      </c>
      <c r="I122" s="116">
        <v>0</v>
      </c>
      <c r="J122" s="121">
        <v>2</v>
      </c>
      <c r="K122" s="116" t="s">
        <v>34</v>
      </c>
      <c r="L122" s="126">
        <v>278852.49935986666</v>
      </c>
      <c r="M122" s="123">
        <v>296406.13639293337</v>
      </c>
      <c r="N122" s="123">
        <f t="shared" si="4"/>
        <v>17553.637033066712</v>
      </c>
      <c r="O122" s="127">
        <f t="shared" si="5"/>
        <v>6.2949541687317895E-2</v>
      </c>
      <c r="Q122" s="126">
        <v>859930.05935986666</v>
      </c>
      <c r="R122" s="123">
        <v>877483.69639293337</v>
      </c>
      <c r="S122" s="123">
        <f t="shared" si="6"/>
        <v>17553.637033066712</v>
      </c>
      <c r="T122" s="127">
        <f t="shared" si="7"/>
        <v>2.0412865955789089E-2</v>
      </c>
    </row>
    <row r="123" spans="1:20" s="116" customFormat="1" ht="13" x14ac:dyDescent="0.3">
      <c r="A123" s="116">
        <v>117</v>
      </c>
      <c r="B123" s="125" t="s">
        <v>38</v>
      </c>
      <c r="C123" s="118">
        <v>16.898628666666667</v>
      </c>
      <c r="D123" s="119">
        <v>5081.106828500001</v>
      </c>
      <c r="E123" s="120">
        <v>0.37580073187166296</v>
      </c>
      <c r="F123" s="121">
        <v>7.9250000000000015E-2</v>
      </c>
      <c r="G123" s="120">
        <v>0.49222540646945478</v>
      </c>
      <c r="H123" s="118">
        <v>13</v>
      </c>
      <c r="I123" s="116">
        <v>0</v>
      </c>
      <c r="J123" s="121">
        <v>2</v>
      </c>
      <c r="K123" s="116" t="s">
        <v>34</v>
      </c>
      <c r="L123" s="126">
        <v>185174.60466161335</v>
      </c>
      <c r="M123" s="123">
        <v>183004.47644929832</v>
      </c>
      <c r="N123" s="123">
        <f t="shared" si="4"/>
        <v>-2170.1282123150304</v>
      </c>
      <c r="O123" s="127">
        <f t="shared" si="5"/>
        <v>-1.1719361930220971E-2</v>
      </c>
      <c r="Q123" s="126">
        <v>471646.49966161337</v>
      </c>
      <c r="R123" s="123">
        <v>469476.37144929834</v>
      </c>
      <c r="S123" s="123">
        <f t="shared" si="6"/>
        <v>-2170.1282123150304</v>
      </c>
      <c r="T123" s="127">
        <f t="shared" si="7"/>
        <v>-4.6011752740071354E-3</v>
      </c>
    </row>
    <row r="124" spans="1:20" s="116" customFormat="1" ht="13" x14ac:dyDescent="0.3">
      <c r="A124" s="116">
        <v>118</v>
      </c>
      <c r="B124" s="125" t="s">
        <v>38</v>
      </c>
      <c r="C124" s="118">
        <v>18.743657999999996</v>
      </c>
      <c r="D124" s="119">
        <v>8798.229497666669</v>
      </c>
      <c r="E124" s="120">
        <v>0.60288686397613456</v>
      </c>
      <c r="F124" s="121">
        <v>0.10653</v>
      </c>
      <c r="G124" s="120">
        <v>0.10755859849618243</v>
      </c>
      <c r="H124" s="118">
        <v>8.5100000000000016</v>
      </c>
      <c r="I124" s="116">
        <v>0</v>
      </c>
      <c r="J124" s="121">
        <v>2</v>
      </c>
      <c r="K124" s="116" t="s">
        <v>34</v>
      </c>
      <c r="L124" s="126">
        <v>260621.55141081335</v>
      </c>
      <c r="M124" s="123">
        <v>269303.56290952332</v>
      </c>
      <c r="N124" s="123">
        <f t="shared" si="4"/>
        <v>8682.011498709966</v>
      </c>
      <c r="O124" s="127">
        <f t="shared" si="5"/>
        <v>3.3312715129320436E-2</v>
      </c>
      <c r="Q124" s="126">
        <v>746099.2664108132</v>
      </c>
      <c r="R124" s="123">
        <v>754781.27790952323</v>
      </c>
      <c r="S124" s="123">
        <f t="shared" si="6"/>
        <v>8682.0114987100242</v>
      </c>
      <c r="T124" s="127">
        <f t="shared" si="7"/>
        <v>1.1636536704392873E-2</v>
      </c>
    </row>
    <row r="125" spans="1:20" s="116" customFormat="1" ht="13" x14ac:dyDescent="0.3">
      <c r="A125" s="116">
        <v>119</v>
      </c>
      <c r="B125" s="125" t="s">
        <v>38</v>
      </c>
      <c r="C125" s="118">
        <v>26.493008333333336</v>
      </c>
      <c r="D125" s="119">
        <v>9189.6833599999991</v>
      </c>
      <c r="E125" s="120">
        <v>0.430220887414758</v>
      </c>
      <c r="F125" s="121">
        <v>1</v>
      </c>
      <c r="G125" s="120">
        <v>0.48150170742835019</v>
      </c>
      <c r="H125" s="118">
        <v>22</v>
      </c>
      <c r="I125" s="116">
        <v>0</v>
      </c>
      <c r="J125" s="121">
        <v>1</v>
      </c>
      <c r="K125" s="116" t="s">
        <v>34</v>
      </c>
      <c r="L125" s="126">
        <v>342634.53010046663</v>
      </c>
      <c r="M125" s="123">
        <v>351270.41711640003</v>
      </c>
      <c r="N125" s="123">
        <f t="shared" si="4"/>
        <v>8635.8870159334037</v>
      </c>
      <c r="O125" s="127">
        <f t="shared" si="5"/>
        <v>2.5204368670610069E-2</v>
      </c>
      <c r="Q125" s="126">
        <v>851822.34593379998</v>
      </c>
      <c r="R125" s="123">
        <v>860458.23294973338</v>
      </c>
      <c r="S125" s="123">
        <f t="shared" si="6"/>
        <v>8635.8870159334037</v>
      </c>
      <c r="T125" s="127">
        <f t="shared" si="7"/>
        <v>1.0138131568345294E-2</v>
      </c>
    </row>
    <row r="126" spans="1:20" s="116" customFormat="1" ht="13" x14ac:dyDescent="0.3">
      <c r="A126" s="116">
        <v>120</v>
      </c>
      <c r="B126" s="125" t="s">
        <v>38</v>
      </c>
      <c r="C126" s="118">
        <v>11.021199999999999</v>
      </c>
      <c r="D126" s="119">
        <v>3213.8138400000003</v>
      </c>
      <c r="E126" s="120">
        <v>0.51227899635192864</v>
      </c>
      <c r="F126" s="121">
        <v>1</v>
      </c>
      <c r="G126" s="120">
        <v>0.23326181845083971</v>
      </c>
      <c r="H126" s="118">
        <v>4</v>
      </c>
      <c r="I126" s="116">
        <v>0</v>
      </c>
      <c r="J126" s="121">
        <v>1</v>
      </c>
      <c r="K126" s="116" t="s">
        <v>34</v>
      </c>
      <c r="L126" s="126">
        <v>158952.39368053337</v>
      </c>
      <c r="M126" s="123">
        <v>157496.60034160002</v>
      </c>
      <c r="N126" s="123">
        <f t="shared" si="4"/>
        <v>-1455.7933389333484</v>
      </c>
      <c r="O126" s="127">
        <f t="shared" si="5"/>
        <v>-9.1586751556521975E-3</v>
      </c>
      <c r="Q126" s="126">
        <v>342379.89201386669</v>
      </c>
      <c r="R126" s="123">
        <v>340924.09867493331</v>
      </c>
      <c r="S126" s="123">
        <f t="shared" si="6"/>
        <v>-1455.7933389333775</v>
      </c>
      <c r="T126" s="127">
        <f t="shared" si="7"/>
        <v>-4.2519825868582743E-3</v>
      </c>
    </row>
    <row r="127" spans="1:20" s="116" customFormat="1" ht="13" x14ac:dyDescent="0.3">
      <c r="A127" s="116">
        <v>121</v>
      </c>
      <c r="B127" s="125" t="s">
        <v>38</v>
      </c>
      <c r="C127" s="118">
        <v>5.3132697333333327</v>
      </c>
      <c r="D127" s="119">
        <v>2697.6200875833333</v>
      </c>
      <c r="E127" s="120">
        <v>0.67271163919478194</v>
      </c>
      <c r="F127" s="121">
        <v>1</v>
      </c>
      <c r="G127" s="120">
        <v>0.290018527950761</v>
      </c>
      <c r="H127" s="118">
        <v>5</v>
      </c>
      <c r="I127" s="116">
        <v>0</v>
      </c>
      <c r="J127" s="121">
        <v>1</v>
      </c>
      <c r="K127" s="116" t="s">
        <v>34</v>
      </c>
      <c r="L127" s="126">
        <v>106908.74943457333</v>
      </c>
      <c r="M127" s="123">
        <v>110112.12922314917</v>
      </c>
      <c r="N127" s="123">
        <f t="shared" si="4"/>
        <v>3203.3797885758395</v>
      </c>
      <c r="O127" s="127">
        <f t="shared" si="5"/>
        <v>2.9963682163696652E-2</v>
      </c>
      <c r="Q127" s="126">
        <v>254940.30943457334</v>
      </c>
      <c r="R127" s="123">
        <v>258143.68922314915</v>
      </c>
      <c r="S127" s="123">
        <f t="shared" si="6"/>
        <v>3203.3797885758104</v>
      </c>
      <c r="T127" s="127">
        <f t="shared" si="7"/>
        <v>1.2565214954357426E-2</v>
      </c>
    </row>
    <row r="128" spans="1:20" s="116" customFormat="1" ht="13" x14ac:dyDescent="0.3">
      <c r="A128" s="116">
        <v>122</v>
      </c>
      <c r="B128" s="125" t="s">
        <v>38</v>
      </c>
      <c r="C128" s="118">
        <v>10.08</v>
      </c>
      <c r="D128" s="119">
        <v>3842.7539599999996</v>
      </c>
      <c r="E128" s="120">
        <v>0.73959829946553035</v>
      </c>
      <c r="F128" s="121">
        <v>1</v>
      </c>
      <c r="G128" s="120">
        <v>0.13526682134570744</v>
      </c>
      <c r="H128" s="118">
        <v>11.200000000000001</v>
      </c>
      <c r="I128" s="116">
        <v>0</v>
      </c>
      <c r="J128" s="121">
        <v>1</v>
      </c>
      <c r="K128" s="116" t="s">
        <v>34</v>
      </c>
      <c r="L128" s="126">
        <v>160550.77767013334</v>
      </c>
      <c r="M128" s="123">
        <v>163397.03460706666</v>
      </c>
      <c r="N128" s="123">
        <f t="shared" si="4"/>
        <v>2846.2569369333214</v>
      </c>
      <c r="O128" s="127">
        <f t="shared" si="5"/>
        <v>1.7728079416601917E-2</v>
      </c>
      <c r="Q128" s="126">
        <v>374464.27767013334</v>
      </c>
      <c r="R128" s="123">
        <v>377310.53460706666</v>
      </c>
      <c r="S128" s="123">
        <f t="shared" si="6"/>
        <v>2846.2569369333214</v>
      </c>
      <c r="T128" s="127">
        <f t="shared" si="7"/>
        <v>7.6008770573320148E-3</v>
      </c>
    </row>
    <row r="129" spans="1:20" s="116" customFormat="1" ht="13" x14ac:dyDescent="0.3">
      <c r="A129" s="116">
        <v>123</v>
      </c>
      <c r="B129" s="125" t="s">
        <v>38</v>
      </c>
      <c r="C129" s="118">
        <v>11.700000000000001</v>
      </c>
      <c r="D129" s="119">
        <v>2502.6089800000004</v>
      </c>
      <c r="E129" s="120">
        <v>0.36750791990970028</v>
      </c>
      <c r="F129" s="121">
        <v>1</v>
      </c>
      <c r="G129" s="120">
        <v>0.53537653337183544</v>
      </c>
      <c r="H129" s="118">
        <v>13</v>
      </c>
      <c r="I129" s="116">
        <v>0</v>
      </c>
      <c r="J129" s="121">
        <v>1</v>
      </c>
      <c r="K129" s="116" t="s">
        <v>34</v>
      </c>
      <c r="L129" s="126">
        <v>141350.9184584</v>
      </c>
      <c r="M129" s="123">
        <v>140257.00401353333</v>
      </c>
      <c r="N129" s="123">
        <f t="shared" si="4"/>
        <v>-1093.9144448666775</v>
      </c>
      <c r="O129" s="127">
        <f t="shared" si="5"/>
        <v>-7.7389977850665318E-3</v>
      </c>
      <c r="Q129" s="126">
        <v>273452.36512506672</v>
      </c>
      <c r="R129" s="123">
        <v>272358.45068020001</v>
      </c>
      <c r="S129" s="123">
        <f t="shared" si="6"/>
        <v>-1093.9144448667066</v>
      </c>
      <c r="T129" s="127">
        <f t="shared" si="7"/>
        <v>-4.0003839219543477E-3</v>
      </c>
    </row>
    <row r="130" spans="1:20" s="116" customFormat="1" ht="13" x14ac:dyDescent="0.3">
      <c r="A130" s="116">
        <v>124</v>
      </c>
      <c r="B130" s="125" t="s">
        <v>38</v>
      </c>
      <c r="C130" s="118">
        <v>12.352200000000002</v>
      </c>
      <c r="D130" s="119">
        <v>7661.2536300000002</v>
      </c>
      <c r="E130" s="120">
        <v>0.85551153518779677</v>
      </c>
      <c r="F130" s="121">
        <v>1</v>
      </c>
      <c r="G130" s="120">
        <v>6.8948966495894104E-2</v>
      </c>
      <c r="H130" s="118">
        <v>13.65</v>
      </c>
      <c r="I130" s="116">
        <v>0</v>
      </c>
      <c r="J130" s="121">
        <v>1</v>
      </c>
      <c r="K130" s="116" t="s">
        <v>34</v>
      </c>
      <c r="L130" s="126">
        <v>248593.91846373331</v>
      </c>
      <c r="M130" s="123">
        <v>259617.78052536666</v>
      </c>
      <c r="N130" s="123">
        <f t="shared" si="4"/>
        <v>11023.86206163335</v>
      </c>
      <c r="O130" s="127">
        <f t="shared" si="5"/>
        <v>4.434485819186116E-2</v>
      </c>
      <c r="Q130" s="126">
        <v>670704.04013039987</v>
      </c>
      <c r="R130" s="123">
        <v>681727.90219203325</v>
      </c>
      <c r="S130" s="123">
        <f t="shared" si="6"/>
        <v>11023.862061633379</v>
      </c>
      <c r="T130" s="127">
        <f t="shared" si="7"/>
        <v>1.6436254147939967E-2</v>
      </c>
    </row>
    <row r="131" spans="1:20" s="116" customFormat="1" ht="13" x14ac:dyDescent="0.3">
      <c r="A131" s="116">
        <v>125</v>
      </c>
      <c r="B131" s="125" t="s">
        <v>38</v>
      </c>
      <c r="C131" s="118">
        <v>13.119233333333332</v>
      </c>
      <c r="D131" s="119">
        <v>6524.0763500000003</v>
      </c>
      <c r="E131" s="120">
        <v>0.65744842355306621</v>
      </c>
      <c r="F131" s="121">
        <v>1</v>
      </c>
      <c r="G131" s="120">
        <v>0.23616340361445776</v>
      </c>
      <c r="H131" s="118">
        <v>13</v>
      </c>
      <c r="I131" s="116">
        <v>0</v>
      </c>
      <c r="J131" s="121">
        <v>1</v>
      </c>
      <c r="K131" s="116" t="s">
        <v>34</v>
      </c>
      <c r="L131" s="126">
        <v>237169.94784133331</v>
      </c>
      <c r="M131" s="123">
        <v>242156.29477816669</v>
      </c>
      <c r="N131" s="123">
        <f t="shared" si="4"/>
        <v>4986.3469368333754</v>
      </c>
      <c r="O131" s="127">
        <f t="shared" si="5"/>
        <v>2.1024362412767578E-2</v>
      </c>
      <c r="Q131" s="126">
        <v>592395.84117466665</v>
      </c>
      <c r="R131" s="123">
        <v>597382.18811150012</v>
      </c>
      <c r="S131" s="123">
        <f t="shared" si="6"/>
        <v>4986.3469368334627</v>
      </c>
      <c r="T131" s="127">
        <f t="shared" si="7"/>
        <v>8.4172551362717094E-3</v>
      </c>
    </row>
    <row r="132" spans="1:20" s="116" customFormat="1" ht="13" x14ac:dyDescent="0.3">
      <c r="A132" s="116">
        <v>126</v>
      </c>
      <c r="B132" s="125" t="s">
        <v>38</v>
      </c>
      <c r="C132" s="118">
        <v>15.350800000000001</v>
      </c>
      <c r="D132" s="119">
        <v>6984.21245</v>
      </c>
      <c r="E132" s="120">
        <v>0.60136108482101958</v>
      </c>
      <c r="F132" s="121">
        <v>1</v>
      </c>
      <c r="G132" s="120">
        <v>0.1351274608783446</v>
      </c>
      <c r="H132" s="118">
        <v>17</v>
      </c>
      <c r="I132" s="116">
        <v>0</v>
      </c>
      <c r="J132" s="121">
        <v>1</v>
      </c>
      <c r="K132" s="116" t="s">
        <v>34</v>
      </c>
      <c r="L132" s="126">
        <v>264928.88962933334</v>
      </c>
      <c r="M132" s="123">
        <v>267096.98313383333</v>
      </c>
      <c r="N132" s="123">
        <f t="shared" si="4"/>
        <v>2168.0935044999933</v>
      </c>
      <c r="O132" s="127">
        <f t="shared" si="5"/>
        <v>8.183680939943587E-3</v>
      </c>
      <c r="Q132" s="126">
        <v>646065.93546266656</v>
      </c>
      <c r="R132" s="123">
        <v>648234.02896716655</v>
      </c>
      <c r="S132" s="123">
        <f t="shared" si="6"/>
        <v>2168.0935044999933</v>
      </c>
      <c r="T132" s="127">
        <f t="shared" si="7"/>
        <v>3.3558393741149016E-3</v>
      </c>
    </row>
    <row r="133" spans="1:20" s="116" customFormat="1" ht="13" x14ac:dyDescent="0.3">
      <c r="A133" s="116">
        <v>127</v>
      </c>
      <c r="B133" s="125" t="s">
        <v>38</v>
      </c>
      <c r="C133" s="118">
        <v>15.300000000000002</v>
      </c>
      <c r="D133" s="119">
        <v>6532.3330000000014</v>
      </c>
      <c r="E133" s="120">
        <v>0.58939307157386289</v>
      </c>
      <c r="F133" s="121">
        <v>1</v>
      </c>
      <c r="G133" s="120">
        <v>0.16235496766225732</v>
      </c>
      <c r="H133" s="118">
        <v>17</v>
      </c>
      <c r="I133" s="116">
        <v>0</v>
      </c>
      <c r="J133" s="121">
        <v>1</v>
      </c>
      <c r="K133" s="116" t="s">
        <v>34</v>
      </c>
      <c r="L133" s="126">
        <v>255594.23180666662</v>
      </c>
      <c r="M133" s="123">
        <v>256742.50393666665</v>
      </c>
      <c r="N133" s="123">
        <f t="shared" si="4"/>
        <v>1148.2721300000267</v>
      </c>
      <c r="O133" s="127">
        <f t="shared" si="5"/>
        <v>4.4925588573868453E-3</v>
      </c>
      <c r="Q133" s="126">
        <v>611151.25597333326</v>
      </c>
      <c r="R133" s="123">
        <v>612299.52810333332</v>
      </c>
      <c r="S133" s="123">
        <f t="shared" si="6"/>
        <v>1148.2721300000558</v>
      </c>
      <c r="T133" s="127">
        <f t="shared" si="7"/>
        <v>1.8788673323943215E-3</v>
      </c>
    </row>
    <row r="134" spans="1:20" s="116" customFormat="1" ht="13" x14ac:dyDescent="0.3">
      <c r="A134" s="116">
        <v>128</v>
      </c>
      <c r="B134" s="125" t="s">
        <v>38</v>
      </c>
      <c r="C134" s="118">
        <v>18.939860000000003</v>
      </c>
      <c r="D134" s="119">
        <v>3431.5876683333336</v>
      </c>
      <c r="E134" s="120">
        <v>0.24258062748030565</v>
      </c>
      <c r="F134" s="121">
        <v>1</v>
      </c>
      <c r="G134" s="120">
        <v>0.56642406586925143</v>
      </c>
      <c r="H134" s="118">
        <v>21</v>
      </c>
      <c r="I134" s="116">
        <v>0</v>
      </c>
      <c r="J134" s="121">
        <v>1</v>
      </c>
      <c r="K134" s="116" t="s">
        <v>34</v>
      </c>
      <c r="L134" s="126">
        <v>200602.48407013333</v>
      </c>
      <c r="M134" s="123">
        <v>196420.52662748331</v>
      </c>
      <c r="N134" s="123">
        <f t="shared" si="4"/>
        <v>-4181.9574426500185</v>
      </c>
      <c r="O134" s="127">
        <f t="shared" si="5"/>
        <v>-2.0846987324384027E-2</v>
      </c>
      <c r="Q134" s="126">
        <v>385705.72657013335</v>
      </c>
      <c r="R134" s="123">
        <v>381523.76912748336</v>
      </c>
      <c r="S134" s="123">
        <f t="shared" si="6"/>
        <v>-4181.9574426499894</v>
      </c>
      <c r="T134" s="127">
        <f t="shared" si="7"/>
        <v>-1.0842352484205543E-2</v>
      </c>
    </row>
    <row r="135" spans="1:20" s="116" customFormat="1" ht="13" x14ac:dyDescent="0.3">
      <c r="A135" s="116">
        <v>129</v>
      </c>
      <c r="B135" s="125" t="s">
        <v>38</v>
      </c>
      <c r="C135" s="118">
        <v>19.800000000000004</v>
      </c>
      <c r="D135" s="119">
        <v>11948.183640000001</v>
      </c>
      <c r="E135" s="120">
        <v>0.88069367226457274</v>
      </c>
      <c r="F135" s="121">
        <v>1</v>
      </c>
      <c r="G135" s="120">
        <v>6.580733612010925E-2</v>
      </c>
      <c r="H135" s="118">
        <v>22</v>
      </c>
      <c r="I135" s="116">
        <v>0</v>
      </c>
      <c r="J135" s="121">
        <v>1</v>
      </c>
      <c r="K135" s="116" t="s">
        <v>34</v>
      </c>
      <c r="L135" s="126">
        <v>372410.89188120002</v>
      </c>
      <c r="M135" s="123">
        <v>389308.60144359997</v>
      </c>
      <c r="N135" s="123">
        <f t="shared" si="4"/>
        <v>16897.709562399948</v>
      </c>
      <c r="O135" s="127">
        <f t="shared" si="5"/>
        <v>4.5373832857150589E-2</v>
      </c>
      <c r="Q135" s="126">
        <v>1021598.5743812</v>
      </c>
      <c r="R135" s="123">
        <v>1038496.2839436</v>
      </c>
      <c r="S135" s="123">
        <f t="shared" si="6"/>
        <v>16897.709562400007</v>
      </c>
      <c r="T135" s="127">
        <f t="shared" si="7"/>
        <v>1.6540459223560726E-2</v>
      </c>
    </row>
    <row r="136" spans="1:20" s="116" customFormat="1" ht="13" x14ac:dyDescent="0.3">
      <c r="A136" s="116">
        <v>130</v>
      </c>
      <c r="B136" s="125" t="s">
        <v>38</v>
      </c>
      <c r="C136" s="118">
        <v>14.730220000000003</v>
      </c>
      <c r="D136" s="119">
        <v>824.95240000000001</v>
      </c>
      <c r="E136" s="120">
        <v>6.9506265058032077E-2</v>
      </c>
      <c r="F136" s="121">
        <v>1</v>
      </c>
      <c r="G136" s="120">
        <v>0.93614185762410695</v>
      </c>
      <c r="H136" s="118">
        <v>16</v>
      </c>
      <c r="I136" s="116">
        <v>0</v>
      </c>
      <c r="J136" s="121">
        <v>1</v>
      </c>
      <c r="K136" s="116" t="s">
        <v>34</v>
      </c>
      <c r="L136" s="126">
        <v>121518.55148866666</v>
      </c>
      <c r="M136" s="123">
        <v>115908.26115600001</v>
      </c>
      <c r="N136" s="123">
        <f t="shared" ref="N136:N199" si="8">M136-L136</f>
        <v>-5610.2903326666565</v>
      </c>
      <c r="O136" s="127">
        <f t="shared" ref="O136:O199" si="9">N136/L136</f>
        <v>-4.6168179787675429E-2</v>
      </c>
      <c r="Q136" s="126">
        <v>158791.59648866666</v>
      </c>
      <c r="R136" s="123">
        <v>153181.30615600001</v>
      </c>
      <c r="S136" s="123">
        <f t="shared" ref="S136:S199" si="10">R136-Q136</f>
        <v>-5610.2903326666565</v>
      </c>
      <c r="T136" s="127">
        <f t="shared" ref="T136:T199" si="11">S136/Q136</f>
        <v>-3.5331153894325111E-2</v>
      </c>
    </row>
    <row r="137" spans="1:20" s="116" customFormat="1" ht="13" x14ac:dyDescent="0.3">
      <c r="A137" s="116">
        <v>131</v>
      </c>
      <c r="B137" s="125" t="s">
        <v>38</v>
      </c>
      <c r="C137" s="118">
        <v>22.5</v>
      </c>
      <c r="D137" s="119">
        <v>5514.5074200000008</v>
      </c>
      <c r="E137" s="120">
        <v>0.30538575476969321</v>
      </c>
      <c r="F137" s="121">
        <v>1</v>
      </c>
      <c r="G137" s="120">
        <v>0.13918515358361794</v>
      </c>
      <c r="H137" s="118">
        <v>25</v>
      </c>
      <c r="I137" s="116">
        <v>0</v>
      </c>
      <c r="J137" s="121">
        <v>1</v>
      </c>
      <c r="K137" s="116" t="s">
        <v>34</v>
      </c>
      <c r="L137" s="126">
        <v>301287.05647359998</v>
      </c>
      <c r="M137" s="123">
        <v>283375.89514246664</v>
      </c>
      <c r="N137" s="123">
        <f t="shared" si="8"/>
        <v>-17911.161331133335</v>
      </c>
      <c r="O137" s="127">
        <f t="shared" si="9"/>
        <v>-5.9448824455898205E-2</v>
      </c>
      <c r="Q137" s="126">
        <v>603761.14647360006</v>
      </c>
      <c r="R137" s="123">
        <v>585849.98514246661</v>
      </c>
      <c r="S137" s="123">
        <f t="shared" si="10"/>
        <v>-17911.161331133451</v>
      </c>
      <c r="T137" s="127">
        <f t="shared" si="11"/>
        <v>-2.966597210792303E-2</v>
      </c>
    </row>
    <row r="138" spans="1:20" s="116" customFormat="1" ht="13" x14ac:dyDescent="0.3">
      <c r="A138" s="116">
        <v>132</v>
      </c>
      <c r="B138" s="125" t="s">
        <v>38</v>
      </c>
      <c r="C138" s="118">
        <v>45.899999999999984</v>
      </c>
      <c r="D138" s="119">
        <v>21235.169100000003</v>
      </c>
      <c r="E138" s="120">
        <v>0.78243410980834949</v>
      </c>
      <c r="F138" s="121">
        <v>1</v>
      </c>
      <c r="G138" s="120">
        <v>0.12261727925304211</v>
      </c>
      <c r="H138" s="118">
        <v>51</v>
      </c>
      <c r="I138" s="116">
        <v>0</v>
      </c>
      <c r="J138" s="121">
        <v>1</v>
      </c>
      <c r="K138" s="116" t="s">
        <v>34</v>
      </c>
      <c r="L138" s="126">
        <v>666338.41153466667</v>
      </c>
      <c r="M138" s="123">
        <v>692565.30119899998</v>
      </c>
      <c r="N138" s="123">
        <f t="shared" si="8"/>
        <v>26226.889664333314</v>
      </c>
      <c r="O138" s="127">
        <f t="shared" si="9"/>
        <v>3.9359714538937163E-2</v>
      </c>
      <c r="Q138" s="126">
        <v>1825458.809868</v>
      </c>
      <c r="R138" s="123">
        <v>1851685.6995323333</v>
      </c>
      <c r="S138" s="123">
        <f t="shared" si="10"/>
        <v>26226.889664333314</v>
      </c>
      <c r="T138" s="127">
        <f t="shared" si="11"/>
        <v>1.4367286472067697E-2</v>
      </c>
    </row>
    <row r="139" spans="1:20" s="116" customFormat="1" ht="13" x14ac:dyDescent="0.3">
      <c r="A139" s="116">
        <v>133</v>
      </c>
      <c r="B139" s="125" t="s">
        <v>38</v>
      </c>
      <c r="C139" s="118">
        <v>27.338133333333328</v>
      </c>
      <c r="D139" s="119">
        <v>16522.73316</v>
      </c>
      <c r="E139" s="120">
        <v>0.78230006695229348</v>
      </c>
      <c r="F139" s="121">
        <v>1</v>
      </c>
      <c r="G139" s="120">
        <v>6.708465130290675E-2</v>
      </c>
      <c r="H139" s="118">
        <v>21.099999999999998</v>
      </c>
      <c r="I139" s="116">
        <v>0</v>
      </c>
      <c r="J139" s="121">
        <v>1</v>
      </c>
      <c r="K139" s="116" t="s">
        <v>34</v>
      </c>
      <c r="L139" s="126">
        <v>506126.90658279997</v>
      </c>
      <c r="M139" s="123">
        <v>526525.2541417334</v>
      </c>
      <c r="N139" s="123">
        <f t="shared" si="8"/>
        <v>20398.347558933427</v>
      </c>
      <c r="O139" s="127">
        <f t="shared" si="9"/>
        <v>4.0302831747587309E-2</v>
      </c>
      <c r="Q139" s="126">
        <v>1421824.5149161334</v>
      </c>
      <c r="R139" s="123">
        <v>1442222.8624750669</v>
      </c>
      <c r="S139" s="123">
        <f t="shared" si="10"/>
        <v>20398.347558933543</v>
      </c>
      <c r="T139" s="127">
        <f t="shared" si="11"/>
        <v>1.4346599981177524E-2</v>
      </c>
    </row>
    <row r="140" spans="1:20" s="116" customFormat="1" ht="13" x14ac:dyDescent="0.3">
      <c r="A140" s="116">
        <v>134</v>
      </c>
      <c r="B140" s="125" t="s">
        <v>38</v>
      </c>
      <c r="C140" s="118">
        <v>7.200000000000002</v>
      </c>
      <c r="D140" s="119">
        <v>282.26268000000005</v>
      </c>
      <c r="E140" s="120">
        <v>0.38579702015430645</v>
      </c>
      <c r="F140" s="121">
        <v>1</v>
      </c>
      <c r="G140" s="120">
        <v>0.18062088428974588</v>
      </c>
      <c r="H140" s="118">
        <v>8</v>
      </c>
      <c r="I140" s="116">
        <v>0</v>
      </c>
      <c r="J140" s="121">
        <v>1</v>
      </c>
      <c r="K140" s="116" t="s">
        <v>34</v>
      </c>
      <c r="L140" s="126">
        <v>73754.857097733329</v>
      </c>
      <c r="M140" s="123">
        <v>69374.624286533333</v>
      </c>
      <c r="N140" s="123">
        <f t="shared" si="8"/>
        <v>-4380.2328111999959</v>
      </c>
      <c r="O140" s="127">
        <f t="shared" si="9"/>
        <v>-5.9389075968186121E-2</v>
      </c>
      <c r="Q140" s="126">
        <v>90910.195431066662</v>
      </c>
      <c r="R140" s="123">
        <v>86529.962619866667</v>
      </c>
      <c r="S140" s="123">
        <f t="shared" si="10"/>
        <v>-4380.2328111999959</v>
      </c>
      <c r="T140" s="127">
        <f t="shared" si="11"/>
        <v>-4.8181975524641131E-2</v>
      </c>
    </row>
    <row r="141" spans="1:20" s="116" customFormat="1" ht="13" x14ac:dyDescent="0.3">
      <c r="A141" s="116">
        <v>135</v>
      </c>
      <c r="B141" s="125" t="s">
        <v>38</v>
      </c>
      <c r="C141" s="118">
        <v>13.8148</v>
      </c>
      <c r="D141" s="119">
        <v>4375.9714833333337</v>
      </c>
      <c r="E141" s="120">
        <v>0.42027605895018405</v>
      </c>
      <c r="F141" s="121">
        <v>1</v>
      </c>
      <c r="G141" s="120">
        <v>0.61542641714499213</v>
      </c>
      <c r="H141" s="118">
        <v>15</v>
      </c>
      <c r="I141" s="116">
        <v>0</v>
      </c>
      <c r="J141" s="121">
        <v>1</v>
      </c>
      <c r="K141" s="116" t="s">
        <v>34</v>
      </c>
      <c r="L141" s="126">
        <v>132639.81711599996</v>
      </c>
      <c r="M141" s="123">
        <v>137721.34822416664</v>
      </c>
      <c r="N141" s="123">
        <f t="shared" si="8"/>
        <v>5081.5311081666732</v>
      </c>
      <c r="O141" s="127">
        <f t="shared" si="9"/>
        <v>3.831075176862335E-2</v>
      </c>
      <c r="Q141" s="126">
        <v>367606.62794933328</v>
      </c>
      <c r="R141" s="123">
        <v>372688.15905749996</v>
      </c>
      <c r="S141" s="123">
        <f t="shared" si="10"/>
        <v>5081.5311081666732</v>
      </c>
      <c r="T141" s="127">
        <f t="shared" si="11"/>
        <v>1.3823284788181386E-2</v>
      </c>
    </row>
    <row r="142" spans="1:20" s="116" customFormat="1" ht="13" x14ac:dyDescent="0.3">
      <c r="A142" s="116">
        <v>136</v>
      </c>
      <c r="B142" s="125" t="s">
        <v>38</v>
      </c>
      <c r="C142" s="118">
        <v>8.0999999999999979</v>
      </c>
      <c r="D142" s="119">
        <v>51.739000000000004</v>
      </c>
      <c r="E142" s="120">
        <v>0.24406109664515643</v>
      </c>
      <c r="F142" s="121">
        <v>1</v>
      </c>
      <c r="G142" s="120">
        <v>0.44743589743589751</v>
      </c>
      <c r="H142" s="118">
        <v>9</v>
      </c>
      <c r="I142" s="116">
        <v>0</v>
      </c>
      <c r="J142" s="121">
        <v>1</v>
      </c>
      <c r="K142" s="116" t="s">
        <v>34</v>
      </c>
      <c r="L142" s="126">
        <v>74730.903486666663</v>
      </c>
      <c r="M142" s="123">
        <v>69175.695276666651</v>
      </c>
      <c r="N142" s="123">
        <f t="shared" si="8"/>
        <v>-5555.2082100000116</v>
      </c>
      <c r="O142" s="127">
        <f t="shared" si="9"/>
        <v>-7.4336157477223067E-2</v>
      </c>
      <c r="Q142" s="126">
        <v>77853.883486666658</v>
      </c>
      <c r="R142" s="123">
        <v>72298.675276666647</v>
      </c>
      <c r="S142" s="123">
        <f t="shared" si="10"/>
        <v>-5555.2082100000116</v>
      </c>
      <c r="T142" s="127">
        <f t="shared" si="11"/>
        <v>-7.1354285248357616E-2</v>
      </c>
    </row>
    <row r="143" spans="1:20" s="116" customFormat="1" ht="13" x14ac:dyDescent="0.3">
      <c r="A143" s="116">
        <v>137</v>
      </c>
      <c r="B143" s="125" t="s">
        <v>38</v>
      </c>
      <c r="C143" s="118">
        <v>8.25867166666667</v>
      </c>
      <c r="D143" s="119">
        <v>2935.5105000000003</v>
      </c>
      <c r="E143" s="120">
        <v>0.4422763414055596</v>
      </c>
      <c r="F143" s="121">
        <v>1</v>
      </c>
      <c r="G143" s="120">
        <v>0.1499580258913974</v>
      </c>
      <c r="H143" s="118">
        <v>4.57</v>
      </c>
      <c r="I143" s="116">
        <v>0</v>
      </c>
      <c r="J143" s="121">
        <v>1</v>
      </c>
      <c r="K143" s="116" t="s">
        <v>34</v>
      </c>
      <c r="L143" s="126">
        <v>137938.97134833335</v>
      </c>
      <c r="M143" s="123">
        <v>137558.61074499998</v>
      </c>
      <c r="N143" s="123">
        <f t="shared" si="8"/>
        <v>-380.36060333336354</v>
      </c>
      <c r="O143" s="127">
        <f t="shared" si="9"/>
        <v>-2.7574557038913226E-3</v>
      </c>
      <c r="Q143" s="126">
        <v>305922.07051500003</v>
      </c>
      <c r="R143" s="123">
        <v>305541.70991166664</v>
      </c>
      <c r="S143" s="123">
        <f t="shared" si="10"/>
        <v>-380.36060333339265</v>
      </c>
      <c r="T143" s="127">
        <f t="shared" si="11"/>
        <v>-1.2433251471300523E-3</v>
      </c>
    </row>
    <row r="144" spans="1:20" s="116" customFormat="1" ht="13" x14ac:dyDescent="0.3">
      <c r="A144" s="116">
        <v>138</v>
      </c>
      <c r="B144" s="125" t="s">
        <v>38</v>
      </c>
      <c r="C144" s="118">
        <v>27.899999999999995</v>
      </c>
      <c r="D144" s="119">
        <v>5726.8378666666677</v>
      </c>
      <c r="E144" s="120">
        <v>0.3763520580190472</v>
      </c>
      <c r="F144" s="121">
        <v>1</v>
      </c>
      <c r="G144" s="120">
        <v>0.50505458956732707</v>
      </c>
      <c r="H144" s="118">
        <v>31</v>
      </c>
      <c r="I144" s="116">
        <v>0</v>
      </c>
      <c r="J144" s="121">
        <v>1</v>
      </c>
      <c r="K144" s="116" t="s">
        <v>34</v>
      </c>
      <c r="L144" s="126">
        <v>302661.21152933332</v>
      </c>
      <c r="M144" s="123">
        <v>293176.72678800003</v>
      </c>
      <c r="N144" s="123">
        <f t="shared" si="8"/>
        <v>-9484.48474133329</v>
      </c>
      <c r="O144" s="127">
        <f t="shared" si="9"/>
        <v>-3.1336968134795404E-2</v>
      </c>
      <c r="Q144" s="126">
        <v>624953.12569599994</v>
      </c>
      <c r="R144" s="123">
        <v>615468.64095466677</v>
      </c>
      <c r="S144" s="123">
        <f t="shared" si="10"/>
        <v>-9484.4847413331736</v>
      </c>
      <c r="T144" s="127">
        <f t="shared" si="11"/>
        <v>-1.5176313792767194E-2</v>
      </c>
    </row>
    <row r="145" spans="1:20" s="116" customFormat="1" ht="13" x14ac:dyDescent="0.3">
      <c r="A145" s="116">
        <v>139</v>
      </c>
      <c r="B145" s="125" t="s">
        <v>38</v>
      </c>
      <c r="C145" s="118">
        <v>21.599999999999998</v>
      </c>
      <c r="D145" s="119">
        <v>3550.2765999999997</v>
      </c>
      <c r="E145" s="120">
        <v>0.29847018624433708</v>
      </c>
      <c r="F145" s="121">
        <v>1</v>
      </c>
      <c r="G145" s="120">
        <v>0.65365539696361641</v>
      </c>
      <c r="H145" s="118">
        <v>24</v>
      </c>
      <c r="I145" s="116">
        <v>0</v>
      </c>
      <c r="J145" s="121">
        <v>1</v>
      </c>
      <c r="K145" s="116" t="s">
        <v>34</v>
      </c>
      <c r="L145" s="126">
        <v>216329.17919466668</v>
      </c>
      <c r="M145" s="123">
        <v>210751.79046733337</v>
      </c>
      <c r="N145" s="123">
        <f t="shared" si="8"/>
        <v>-5577.3887273333094</v>
      </c>
      <c r="O145" s="127">
        <f t="shared" si="9"/>
        <v>-2.5781952985243946E-2</v>
      </c>
      <c r="Q145" s="126">
        <v>413487.33502800006</v>
      </c>
      <c r="R145" s="123">
        <v>407909.94630066672</v>
      </c>
      <c r="S145" s="123">
        <f t="shared" si="10"/>
        <v>-5577.3887273333385</v>
      </c>
      <c r="T145" s="127">
        <f t="shared" si="11"/>
        <v>-1.3488656737105758E-2</v>
      </c>
    </row>
    <row r="146" spans="1:20" s="116" customFormat="1" ht="13" x14ac:dyDescent="0.3">
      <c r="A146" s="116">
        <v>140</v>
      </c>
      <c r="B146" s="125" t="s">
        <v>38</v>
      </c>
      <c r="C146" s="118">
        <v>9.9000000000000021</v>
      </c>
      <c r="D146" s="119">
        <v>1298.2887000000001</v>
      </c>
      <c r="E146" s="120">
        <v>0.29185993029291002</v>
      </c>
      <c r="F146" s="121">
        <v>1</v>
      </c>
      <c r="G146" s="120">
        <v>0.6123832771513813</v>
      </c>
      <c r="H146" s="118">
        <v>11</v>
      </c>
      <c r="I146" s="116">
        <v>0</v>
      </c>
      <c r="J146" s="121">
        <v>1</v>
      </c>
      <c r="K146" s="116" t="s">
        <v>34</v>
      </c>
      <c r="L146" s="126">
        <v>111780.15376266667</v>
      </c>
      <c r="M146" s="123">
        <v>107442.91292966665</v>
      </c>
      <c r="N146" s="123">
        <f t="shared" si="8"/>
        <v>-4337.240833000018</v>
      </c>
      <c r="O146" s="127">
        <f t="shared" si="9"/>
        <v>-3.8801528598796833E-2</v>
      </c>
      <c r="Q146" s="126">
        <v>187902.07459599999</v>
      </c>
      <c r="R146" s="123">
        <v>183564.83376299997</v>
      </c>
      <c r="S146" s="123">
        <f t="shared" si="10"/>
        <v>-4337.240833000018</v>
      </c>
      <c r="T146" s="127">
        <f t="shared" si="11"/>
        <v>-2.308245314654098E-2</v>
      </c>
    </row>
    <row r="147" spans="1:20" s="116" customFormat="1" ht="13" x14ac:dyDescent="0.3">
      <c r="A147" s="116">
        <v>141</v>
      </c>
      <c r="B147" s="125" t="s">
        <v>38</v>
      </c>
      <c r="C147" s="118">
        <v>20.223939999999999</v>
      </c>
      <c r="D147" s="119">
        <v>7930.6364399999984</v>
      </c>
      <c r="E147" s="120">
        <v>0.53084470548395013</v>
      </c>
      <c r="F147" s="121">
        <v>1</v>
      </c>
      <c r="G147" s="120">
        <v>0.36703817369299507</v>
      </c>
      <c r="H147" s="118">
        <v>20</v>
      </c>
      <c r="I147" s="116">
        <v>0</v>
      </c>
      <c r="J147" s="121">
        <v>1</v>
      </c>
      <c r="K147" s="116" t="s">
        <v>34</v>
      </c>
      <c r="L147" s="126">
        <v>298595.86406186665</v>
      </c>
      <c r="M147" s="123">
        <v>303994.65895560005</v>
      </c>
      <c r="N147" s="123">
        <f t="shared" si="8"/>
        <v>5398.7948937334004</v>
      </c>
      <c r="O147" s="127">
        <f t="shared" si="9"/>
        <v>1.808060841932765E-2</v>
      </c>
      <c r="Q147" s="126">
        <v>737363.89822853333</v>
      </c>
      <c r="R147" s="123">
        <v>742762.69312226679</v>
      </c>
      <c r="S147" s="123">
        <f t="shared" si="10"/>
        <v>5398.7948937334586</v>
      </c>
      <c r="T147" s="127">
        <f t="shared" si="11"/>
        <v>7.3217510468083623E-3</v>
      </c>
    </row>
    <row r="148" spans="1:20" s="116" customFormat="1" ht="13" x14ac:dyDescent="0.3">
      <c r="A148" s="116">
        <v>142</v>
      </c>
      <c r="B148" s="125" t="s">
        <v>38</v>
      </c>
      <c r="C148" s="118">
        <v>42.954900000000002</v>
      </c>
      <c r="D148" s="119">
        <v>25989.857599999999</v>
      </c>
      <c r="E148" s="120">
        <v>0.77326905792879141</v>
      </c>
      <c r="F148" s="121">
        <v>1</v>
      </c>
      <c r="G148" s="120">
        <v>0.10235042735042721</v>
      </c>
      <c r="H148" s="118">
        <v>45</v>
      </c>
      <c r="I148" s="116">
        <v>0</v>
      </c>
      <c r="J148" s="121">
        <v>1</v>
      </c>
      <c r="K148" s="116" t="s">
        <v>34</v>
      </c>
      <c r="L148" s="126">
        <v>761693.82420800009</v>
      </c>
      <c r="M148" s="123">
        <v>795663.47432400007</v>
      </c>
      <c r="N148" s="123">
        <f t="shared" si="8"/>
        <v>33969.650115999975</v>
      </c>
      <c r="O148" s="127">
        <f t="shared" si="9"/>
        <v>4.4597512854093573E-2</v>
      </c>
      <c r="Q148" s="126">
        <v>2183428.518374667</v>
      </c>
      <c r="R148" s="123">
        <v>2217398.1684906669</v>
      </c>
      <c r="S148" s="123">
        <f t="shared" si="10"/>
        <v>33969.650115999859</v>
      </c>
      <c r="T148" s="127">
        <f t="shared" si="11"/>
        <v>1.5557940106638661E-2</v>
      </c>
    </row>
    <row r="149" spans="1:20" s="116" customFormat="1" ht="13" x14ac:dyDescent="0.3">
      <c r="A149" s="116">
        <v>143</v>
      </c>
      <c r="B149" s="125" t="s">
        <v>38</v>
      </c>
      <c r="C149" s="118">
        <v>5.7547049999999986</v>
      </c>
      <c r="D149" s="119">
        <v>2792.9835600000001</v>
      </c>
      <c r="E149" s="120">
        <v>0.64898579165858039</v>
      </c>
      <c r="F149" s="121">
        <v>1</v>
      </c>
      <c r="G149" s="120">
        <v>6.1465261931349269E-2</v>
      </c>
      <c r="H149" s="118">
        <v>3</v>
      </c>
      <c r="I149" s="116">
        <v>0</v>
      </c>
      <c r="J149" s="121">
        <v>1</v>
      </c>
      <c r="K149" s="116" t="s">
        <v>34</v>
      </c>
      <c r="L149" s="126">
        <v>120228.92409313335</v>
      </c>
      <c r="M149" s="123">
        <v>120297.72792440001</v>
      </c>
      <c r="N149" s="123">
        <f t="shared" si="8"/>
        <v>68.803831266661291</v>
      </c>
      <c r="O149" s="127">
        <f t="shared" si="9"/>
        <v>5.7227353389075939E-4</v>
      </c>
      <c r="Q149" s="126">
        <v>283744.88992646663</v>
      </c>
      <c r="R149" s="123">
        <v>283813.69375773333</v>
      </c>
      <c r="S149" s="123">
        <f t="shared" si="10"/>
        <v>68.803831266704947</v>
      </c>
      <c r="T149" s="127">
        <f t="shared" si="11"/>
        <v>2.4248482954013966E-4</v>
      </c>
    </row>
    <row r="150" spans="1:20" s="116" customFormat="1" ht="13" x14ac:dyDescent="0.3">
      <c r="A150" s="116">
        <v>144</v>
      </c>
      <c r="B150" s="125" t="s">
        <v>38</v>
      </c>
      <c r="C150" s="118">
        <v>19.751000000000001</v>
      </c>
      <c r="D150" s="119">
        <v>4691.8074666666662</v>
      </c>
      <c r="E150" s="120">
        <v>0.37049976457190409</v>
      </c>
      <c r="F150" s="121">
        <v>1</v>
      </c>
      <c r="G150" s="120">
        <v>0.50663052111751927</v>
      </c>
      <c r="H150" s="118">
        <v>20</v>
      </c>
      <c r="I150" s="116">
        <v>0</v>
      </c>
      <c r="J150" s="121">
        <v>1</v>
      </c>
      <c r="K150" s="116" t="s">
        <v>34</v>
      </c>
      <c r="L150" s="126">
        <v>241797.83273066665</v>
      </c>
      <c r="M150" s="123">
        <v>235633.90105866673</v>
      </c>
      <c r="N150" s="123">
        <f t="shared" si="8"/>
        <v>-6163.9316719999188</v>
      </c>
      <c r="O150" s="127">
        <f t="shared" si="9"/>
        <v>-2.5492088172956406E-2</v>
      </c>
      <c r="Q150" s="126">
        <v>503288.00939733331</v>
      </c>
      <c r="R150" s="123">
        <v>497124.07772533339</v>
      </c>
      <c r="S150" s="123">
        <f t="shared" si="10"/>
        <v>-6163.9316719999188</v>
      </c>
      <c r="T150" s="127">
        <f t="shared" si="11"/>
        <v>-1.2247324706545212E-2</v>
      </c>
    </row>
    <row r="151" spans="1:20" s="116" customFormat="1" ht="13" x14ac:dyDescent="0.3">
      <c r="A151" s="116">
        <v>145</v>
      </c>
      <c r="B151" s="125" t="s">
        <v>38</v>
      </c>
      <c r="C151" s="118">
        <v>18.703716666666669</v>
      </c>
      <c r="D151" s="119">
        <v>3574.3015333333328</v>
      </c>
      <c r="E151" s="120">
        <v>0.2399396008271735</v>
      </c>
      <c r="F151" s="121">
        <v>1</v>
      </c>
      <c r="G151" s="120">
        <v>0.63675948390828596</v>
      </c>
      <c r="H151" s="118">
        <v>19</v>
      </c>
      <c r="I151" s="116">
        <v>0</v>
      </c>
      <c r="J151" s="121">
        <v>1</v>
      </c>
      <c r="K151" s="116" t="s">
        <v>34</v>
      </c>
      <c r="L151" s="126">
        <v>214656.48507266666</v>
      </c>
      <c r="M151" s="123">
        <v>206481.83735133335</v>
      </c>
      <c r="N151" s="123">
        <f t="shared" si="8"/>
        <v>-8174.6477213333128</v>
      </c>
      <c r="O151" s="127">
        <f t="shared" si="9"/>
        <v>-3.8082463330031645E-2</v>
      </c>
      <c r="Q151" s="126">
        <v>416545.528406</v>
      </c>
      <c r="R151" s="123">
        <v>408370.88068466668</v>
      </c>
      <c r="S151" s="123">
        <f t="shared" si="10"/>
        <v>-8174.6477213333128</v>
      </c>
      <c r="T151" s="127">
        <f t="shared" si="11"/>
        <v>-1.9624860102604724E-2</v>
      </c>
    </row>
    <row r="152" spans="1:20" s="116" customFormat="1" ht="13" x14ac:dyDescent="0.3">
      <c r="A152" s="116">
        <v>146</v>
      </c>
      <c r="B152" s="125" t="s">
        <v>38</v>
      </c>
      <c r="C152" s="118">
        <v>14.130000000000004</v>
      </c>
      <c r="D152" s="119">
        <v>7817.3149602499989</v>
      </c>
      <c r="E152" s="120">
        <v>0.83261412873076401</v>
      </c>
      <c r="F152" s="121">
        <v>1</v>
      </c>
      <c r="G152" s="120">
        <v>0.1098673265094674</v>
      </c>
      <c r="H152" s="118">
        <v>15.700000000000003</v>
      </c>
      <c r="I152" s="116">
        <v>0</v>
      </c>
      <c r="J152" s="121">
        <v>1</v>
      </c>
      <c r="K152" s="116" t="s">
        <v>34</v>
      </c>
      <c r="L152" s="126">
        <v>208567.55052385331</v>
      </c>
      <c r="M152" s="123">
        <v>219503.10990622253</v>
      </c>
      <c r="N152" s="123">
        <f t="shared" si="8"/>
        <v>10935.559382369218</v>
      </c>
      <c r="O152" s="127">
        <f t="shared" si="9"/>
        <v>5.2431739045228645E-2</v>
      </c>
      <c r="Q152" s="126">
        <v>638115.23802385328</v>
      </c>
      <c r="R152" s="123">
        <v>649050.79740622255</v>
      </c>
      <c r="S152" s="123">
        <f t="shared" si="10"/>
        <v>10935.559382369276</v>
      </c>
      <c r="T152" s="127">
        <f t="shared" si="11"/>
        <v>1.7137279805815413E-2</v>
      </c>
    </row>
    <row r="153" spans="1:20" s="116" customFormat="1" ht="13" x14ac:dyDescent="0.3">
      <c r="A153" s="116">
        <v>147</v>
      </c>
      <c r="B153" s="125" t="s">
        <v>38</v>
      </c>
      <c r="C153" s="118">
        <v>24.300000000000008</v>
      </c>
      <c r="D153" s="119">
        <v>4119.3016199999993</v>
      </c>
      <c r="E153" s="120">
        <v>0.31154920692141308</v>
      </c>
      <c r="F153" s="121">
        <v>1</v>
      </c>
      <c r="G153" s="120">
        <v>0.56316759918616477</v>
      </c>
      <c r="H153" s="118">
        <v>27</v>
      </c>
      <c r="I153" s="116">
        <v>0</v>
      </c>
      <c r="J153" s="121">
        <v>1</v>
      </c>
      <c r="K153" s="116" t="s">
        <v>34</v>
      </c>
      <c r="L153" s="126">
        <v>249055.3129162667</v>
      </c>
      <c r="M153" s="123">
        <v>239200.60910713338</v>
      </c>
      <c r="N153" s="123">
        <f t="shared" si="8"/>
        <v>-9854.7038091333234</v>
      </c>
      <c r="O153" s="127">
        <f t="shared" si="9"/>
        <v>-3.9568334012800244E-2</v>
      </c>
      <c r="Q153" s="126">
        <v>468273.25208293338</v>
      </c>
      <c r="R153" s="123">
        <v>458418.54827380006</v>
      </c>
      <c r="S153" s="123">
        <f t="shared" si="10"/>
        <v>-9854.7038091333234</v>
      </c>
      <c r="T153" s="127">
        <f t="shared" si="11"/>
        <v>-2.1044771968713707E-2</v>
      </c>
    </row>
    <row r="154" spans="1:20" s="116" customFormat="1" ht="13" x14ac:dyDescent="0.3">
      <c r="A154" s="116">
        <v>148</v>
      </c>
      <c r="B154" s="125" t="s">
        <v>38</v>
      </c>
      <c r="C154" s="118">
        <v>18</v>
      </c>
      <c r="D154" s="119">
        <v>9440.0189000000009</v>
      </c>
      <c r="E154" s="120">
        <v>0.87960993887170436</v>
      </c>
      <c r="F154" s="121">
        <v>1</v>
      </c>
      <c r="G154" s="120">
        <v>7.0272059536922171E-2</v>
      </c>
      <c r="H154" s="118">
        <v>20</v>
      </c>
      <c r="I154" s="116">
        <v>0</v>
      </c>
      <c r="J154" s="121">
        <v>1</v>
      </c>
      <c r="K154" s="116" t="s">
        <v>34</v>
      </c>
      <c r="L154" s="126">
        <v>313506.91449866665</v>
      </c>
      <c r="M154" s="123">
        <v>325833.49821433338</v>
      </c>
      <c r="N154" s="123">
        <f t="shared" si="8"/>
        <v>12326.583715666726</v>
      </c>
      <c r="O154" s="127">
        <f t="shared" si="9"/>
        <v>3.9318379102988334E-2</v>
      </c>
      <c r="Q154" s="126">
        <v>830015.39699866669</v>
      </c>
      <c r="R154" s="123">
        <v>842341.98071433336</v>
      </c>
      <c r="S154" s="123">
        <f t="shared" si="10"/>
        <v>12326.583715666668</v>
      </c>
      <c r="T154" s="127">
        <f t="shared" si="11"/>
        <v>1.4851030185993609E-2</v>
      </c>
    </row>
    <row r="155" spans="1:20" s="116" customFormat="1" ht="13" x14ac:dyDescent="0.3">
      <c r="A155" s="116">
        <v>149</v>
      </c>
      <c r="B155" s="125" t="s">
        <v>38</v>
      </c>
      <c r="C155" s="118">
        <v>5.9699999999999989</v>
      </c>
      <c r="D155" s="119">
        <v>815.30078000000003</v>
      </c>
      <c r="E155" s="120">
        <v>0.30785546869808039</v>
      </c>
      <c r="F155" s="121">
        <v>1</v>
      </c>
      <c r="G155" s="120">
        <v>0.70976666748280004</v>
      </c>
      <c r="H155" s="118">
        <v>6.6333333333333329</v>
      </c>
      <c r="I155" s="116">
        <v>0</v>
      </c>
      <c r="J155" s="121">
        <v>1</v>
      </c>
      <c r="K155" s="116" t="s">
        <v>34</v>
      </c>
      <c r="L155" s="126">
        <v>72509.305829066667</v>
      </c>
      <c r="M155" s="123">
        <v>71247.1818222</v>
      </c>
      <c r="N155" s="123">
        <f t="shared" si="8"/>
        <v>-1262.1240068666666</v>
      </c>
      <c r="O155" s="127">
        <f t="shared" si="9"/>
        <v>-1.7406372774302872E-2</v>
      </c>
      <c r="Q155" s="126">
        <v>115003.24249573334</v>
      </c>
      <c r="R155" s="123">
        <v>113741.11848886666</v>
      </c>
      <c r="S155" s="123">
        <f t="shared" si="10"/>
        <v>-1262.1240068666812</v>
      </c>
      <c r="T155" s="127">
        <f t="shared" si="11"/>
        <v>-1.0974681926150963E-2</v>
      </c>
    </row>
    <row r="156" spans="1:20" s="116" customFormat="1" ht="13" x14ac:dyDescent="0.3">
      <c r="A156" s="116">
        <v>150</v>
      </c>
      <c r="B156" s="125" t="s">
        <v>38</v>
      </c>
      <c r="C156" s="118">
        <v>16.110000000000003</v>
      </c>
      <c r="D156" s="119">
        <v>3960.91482</v>
      </c>
      <c r="E156" s="120">
        <v>0.51715530472526905</v>
      </c>
      <c r="F156" s="121">
        <v>1</v>
      </c>
      <c r="G156" s="120">
        <v>0.33016828567519485</v>
      </c>
      <c r="H156" s="118">
        <v>17.900000000000002</v>
      </c>
      <c r="I156" s="116">
        <v>0</v>
      </c>
      <c r="J156" s="121">
        <v>1</v>
      </c>
      <c r="K156" s="116" t="s">
        <v>34</v>
      </c>
      <c r="L156" s="126">
        <v>201217.03320893334</v>
      </c>
      <c r="M156" s="123">
        <v>198739.30126179999</v>
      </c>
      <c r="N156" s="123">
        <f t="shared" si="8"/>
        <v>-2477.7319471333467</v>
      </c>
      <c r="O156" s="127">
        <f t="shared" si="9"/>
        <v>-1.2313728652189193E-2</v>
      </c>
      <c r="Q156" s="126">
        <v>416149.00570893334</v>
      </c>
      <c r="R156" s="123">
        <v>413671.27376180002</v>
      </c>
      <c r="S156" s="123">
        <f t="shared" si="10"/>
        <v>-2477.7319471333176</v>
      </c>
      <c r="T156" s="127">
        <f t="shared" si="11"/>
        <v>-5.9539537837231191E-3</v>
      </c>
    </row>
    <row r="157" spans="1:20" s="116" customFormat="1" ht="13" x14ac:dyDescent="0.3">
      <c r="A157" s="116">
        <v>151</v>
      </c>
      <c r="B157" s="125" t="s">
        <v>38</v>
      </c>
      <c r="C157" s="118">
        <v>7.258256666666667</v>
      </c>
      <c r="D157" s="119">
        <v>3237.4495200000001</v>
      </c>
      <c r="E157" s="120">
        <v>0.58306806609506923</v>
      </c>
      <c r="F157" s="121">
        <v>1</v>
      </c>
      <c r="G157" s="120">
        <v>0.14621131270010657</v>
      </c>
      <c r="H157" s="118">
        <v>7.2900000000000018</v>
      </c>
      <c r="I157" s="116">
        <v>0</v>
      </c>
      <c r="J157" s="121">
        <v>1</v>
      </c>
      <c r="K157" s="116" t="s">
        <v>34</v>
      </c>
      <c r="L157" s="126">
        <v>138981.27505160001</v>
      </c>
      <c r="M157" s="123">
        <v>139463.51313146667</v>
      </c>
      <c r="N157" s="123">
        <f t="shared" si="8"/>
        <v>482.23807986665634</v>
      </c>
      <c r="O157" s="127">
        <f t="shared" si="9"/>
        <v>3.4698061281105263E-3</v>
      </c>
      <c r="Q157" s="126">
        <v>321779.94255159999</v>
      </c>
      <c r="R157" s="123">
        <v>322262.18063146668</v>
      </c>
      <c r="S157" s="123">
        <f t="shared" si="10"/>
        <v>482.23807986668544</v>
      </c>
      <c r="T157" s="127">
        <f t="shared" si="11"/>
        <v>1.4986579835980756E-3</v>
      </c>
    </row>
    <row r="158" spans="1:20" s="116" customFormat="1" ht="13" x14ac:dyDescent="0.3">
      <c r="A158" s="116">
        <v>152</v>
      </c>
      <c r="B158" s="125" t="s">
        <v>38</v>
      </c>
      <c r="C158" s="118">
        <v>18.900000000000002</v>
      </c>
      <c r="D158" s="119">
        <v>4588.6465200000002</v>
      </c>
      <c r="E158" s="120">
        <v>0.36691189367796573</v>
      </c>
      <c r="F158" s="121">
        <v>1</v>
      </c>
      <c r="G158" s="120">
        <v>0.61005162465836604</v>
      </c>
      <c r="H158" s="118">
        <v>21</v>
      </c>
      <c r="I158" s="116">
        <v>0</v>
      </c>
      <c r="J158" s="121">
        <v>1</v>
      </c>
      <c r="K158" s="116" t="s">
        <v>34</v>
      </c>
      <c r="L158" s="126">
        <v>215008.40709493333</v>
      </c>
      <c r="M158" s="123">
        <v>216812.31502813331</v>
      </c>
      <c r="N158" s="123">
        <f t="shared" si="8"/>
        <v>1803.9079331999819</v>
      </c>
      <c r="O158" s="127">
        <f t="shared" si="9"/>
        <v>8.3899413868198033E-3</v>
      </c>
      <c r="Q158" s="126">
        <v>464128.92876159993</v>
      </c>
      <c r="R158" s="123">
        <v>465932.83669479995</v>
      </c>
      <c r="S158" s="123">
        <f t="shared" si="10"/>
        <v>1803.907933200011</v>
      </c>
      <c r="T158" s="127">
        <f t="shared" si="11"/>
        <v>3.8866526549276767E-3</v>
      </c>
    </row>
    <row r="159" spans="1:20" s="116" customFormat="1" ht="13" x14ac:dyDescent="0.3">
      <c r="A159" s="116">
        <v>153</v>
      </c>
      <c r="B159" s="125" t="s">
        <v>38</v>
      </c>
      <c r="C159" s="118">
        <v>17.886186666666667</v>
      </c>
      <c r="D159" s="119">
        <v>9758.740429999998</v>
      </c>
      <c r="E159" s="120">
        <v>0.63778795464073101</v>
      </c>
      <c r="F159" s="121">
        <v>1</v>
      </c>
      <c r="G159" s="120">
        <v>0.16846115302641285</v>
      </c>
      <c r="H159" s="118">
        <v>19</v>
      </c>
      <c r="I159" s="116">
        <v>0</v>
      </c>
      <c r="J159" s="121">
        <v>1</v>
      </c>
      <c r="K159" s="116" t="s">
        <v>34</v>
      </c>
      <c r="L159" s="126">
        <v>322397.41706106672</v>
      </c>
      <c r="M159" s="123">
        <v>333962.00684403331</v>
      </c>
      <c r="N159" s="123">
        <f t="shared" si="8"/>
        <v>11564.589782966592</v>
      </c>
      <c r="O159" s="127">
        <f t="shared" si="9"/>
        <v>3.5870603084813463E-2</v>
      </c>
      <c r="Q159" s="126">
        <v>853733.13289440016</v>
      </c>
      <c r="R159" s="123">
        <v>865297.72267736681</v>
      </c>
      <c r="S159" s="123">
        <f t="shared" si="10"/>
        <v>11564.58978296665</v>
      </c>
      <c r="T159" s="127">
        <f t="shared" si="11"/>
        <v>1.3545907189708538E-2</v>
      </c>
    </row>
    <row r="160" spans="1:20" s="116" customFormat="1" ht="13" x14ac:dyDescent="0.3">
      <c r="A160" s="116">
        <v>154</v>
      </c>
      <c r="B160" s="125" t="s">
        <v>38</v>
      </c>
      <c r="C160" s="118">
        <v>11.519999999999998</v>
      </c>
      <c r="D160" s="119">
        <v>3847.8351149999999</v>
      </c>
      <c r="E160" s="120">
        <v>0.42617551898174949</v>
      </c>
      <c r="F160" s="121">
        <v>1</v>
      </c>
      <c r="G160" s="120">
        <v>0.11097627715516223</v>
      </c>
      <c r="H160" s="118">
        <v>12.799999999999999</v>
      </c>
      <c r="I160" s="116">
        <v>0</v>
      </c>
      <c r="J160" s="121">
        <v>1</v>
      </c>
      <c r="K160" s="116" t="s">
        <v>34</v>
      </c>
      <c r="L160" s="126">
        <v>122578.85431613332</v>
      </c>
      <c r="M160" s="123">
        <v>120046.60801089999</v>
      </c>
      <c r="N160" s="123">
        <f t="shared" si="8"/>
        <v>-2532.2463052333333</v>
      </c>
      <c r="O160" s="127">
        <f t="shared" si="9"/>
        <v>-2.0658100610914665E-2</v>
      </c>
      <c r="Q160" s="126">
        <v>263000.36681613332</v>
      </c>
      <c r="R160" s="123">
        <v>260468.12051089999</v>
      </c>
      <c r="S160" s="123">
        <f t="shared" si="10"/>
        <v>-2532.2463052333333</v>
      </c>
      <c r="T160" s="127">
        <f t="shared" si="11"/>
        <v>-9.6282995186986065E-3</v>
      </c>
    </row>
    <row r="161" spans="1:20" s="116" customFormat="1" ht="13" x14ac:dyDescent="0.3">
      <c r="A161" s="116">
        <v>155</v>
      </c>
      <c r="B161" s="125" t="s">
        <v>197</v>
      </c>
      <c r="C161" s="118">
        <v>15.082374999999999</v>
      </c>
      <c r="D161" s="119">
        <v>2.6487095750000003</v>
      </c>
      <c r="E161" s="120">
        <v>3.2220207793345331E-4</v>
      </c>
      <c r="F161" s="121">
        <v>1.4999999999999999E-4</v>
      </c>
      <c r="G161" s="120">
        <v>1</v>
      </c>
      <c r="H161" s="118">
        <v>9.9999999999999992E-2</v>
      </c>
      <c r="I161" s="116">
        <v>147.29999999999998</v>
      </c>
      <c r="J161" s="121">
        <v>1</v>
      </c>
      <c r="K161" s="116" t="s">
        <v>37</v>
      </c>
      <c r="L161" s="126">
        <v>62662.929921949333</v>
      </c>
      <c r="M161" s="123">
        <v>52202.954944475088</v>
      </c>
      <c r="N161" s="123">
        <f t="shared" si="8"/>
        <v>-10459.974977474245</v>
      </c>
      <c r="O161" s="127">
        <f t="shared" si="9"/>
        <v>-0.16692444784345081</v>
      </c>
      <c r="Q161" s="126">
        <v>62907.314921949335</v>
      </c>
      <c r="R161" s="123">
        <v>52447.33994447509</v>
      </c>
      <c r="S161" s="123">
        <f t="shared" si="10"/>
        <v>-10459.974977474245</v>
      </c>
      <c r="T161" s="127">
        <f t="shared" si="11"/>
        <v>-0.16627597268222616</v>
      </c>
    </row>
    <row r="162" spans="1:20" s="116" customFormat="1" ht="13" x14ac:dyDescent="0.3">
      <c r="A162" s="116">
        <v>156</v>
      </c>
      <c r="B162" s="125" t="s">
        <v>197</v>
      </c>
      <c r="C162" s="118">
        <v>134.25</v>
      </c>
      <c r="D162" s="119">
        <v>0</v>
      </c>
      <c r="E162" s="120">
        <v>0</v>
      </c>
      <c r="F162" s="121">
        <v>0.24894083333333331</v>
      </c>
      <c r="G162" s="120">
        <v>0</v>
      </c>
      <c r="H162" s="118">
        <v>149.16666666666666</v>
      </c>
      <c r="I162" s="116">
        <v>450</v>
      </c>
      <c r="J162" s="121">
        <v>1</v>
      </c>
      <c r="K162" s="116" t="s">
        <v>36</v>
      </c>
      <c r="L162" s="126">
        <v>415794.88622195</v>
      </c>
      <c r="M162" s="123">
        <v>322491.13622195006</v>
      </c>
      <c r="N162" s="123">
        <f t="shared" si="8"/>
        <v>-93303.749999999942</v>
      </c>
      <c r="O162" s="127">
        <f t="shared" si="9"/>
        <v>-0.22439850294405664</v>
      </c>
      <c r="Q162" s="126">
        <v>415794.88622195</v>
      </c>
      <c r="R162" s="123">
        <v>322491.13622195006</v>
      </c>
      <c r="S162" s="123">
        <f t="shared" si="10"/>
        <v>-93303.749999999942</v>
      </c>
      <c r="T162" s="127">
        <f t="shared" si="11"/>
        <v>-0.22439850294405664</v>
      </c>
    </row>
    <row r="163" spans="1:20" s="116" customFormat="1" ht="13" x14ac:dyDescent="0.3">
      <c r="A163" s="116">
        <v>157</v>
      </c>
      <c r="B163" s="125" t="s">
        <v>197</v>
      </c>
      <c r="C163" s="118">
        <v>46.046170333333329</v>
      </c>
      <c r="D163" s="119">
        <v>29458.529955000005</v>
      </c>
      <c r="E163" s="120">
        <v>0.78705326250610519</v>
      </c>
      <c r="F163" s="121">
        <v>1</v>
      </c>
      <c r="G163" s="120">
        <v>0.10557831337476509</v>
      </c>
      <c r="H163" s="118">
        <v>44.100000000000016</v>
      </c>
      <c r="I163" s="116">
        <v>0</v>
      </c>
      <c r="J163" s="121">
        <v>1</v>
      </c>
      <c r="K163" s="116" t="s">
        <v>34</v>
      </c>
      <c r="L163" s="126">
        <v>837505.71364573343</v>
      </c>
      <c r="M163" s="123">
        <v>882450.98090228334</v>
      </c>
      <c r="N163" s="123">
        <f t="shared" si="8"/>
        <v>44945.267256549909</v>
      </c>
      <c r="O163" s="127">
        <f t="shared" si="9"/>
        <v>5.3665624633053959E-2</v>
      </c>
      <c r="Q163" s="126">
        <v>2457645.2403124003</v>
      </c>
      <c r="R163" s="123">
        <v>2502590.5075689498</v>
      </c>
      <c r="S163" s="123">
        <f t="shared" si="10"/>
        <v>44945.26725654956</v>
      </c>
      <c r="T163" s="127">
        <f t="shared" si="11"/>
        <v>1.8287939414248576E-2</v>
      </c>
    </row>
    <row r="164" spans="1:20" s="116" customFormat="1" ht="13" x14ac:dyDescent="0.3">
      <c r="A164" s="116">
        <v>158</v>
      </c>
      <c r="B164" s="125" t="s">
        <v>197</v>
      </c>
      <c r="C164" s="118">
        <v>8.069641333333335</v>
      </c>
      <c r="D164" s="119">
        <v>3764.4383199999993</v>
      </c>
      <c r="E164" s="120">
        <v>0.56501370491000424</v>
      </c>
      <c r="F164" s="121">
        <v>1</v>
      </c>
      <c r="G164" s="120">
        <v>0.2378927966056309</v>
      </c>
      <c r="H164" s="118">
        <v>4.6000000000000005</v>
      </c>
      <c r="I164" s="116">
        <v>0</v>
      </c>
      <c r="J164" s="121">
        <v>1</v>
      </c>
      <c r="K164" s="116" t="s">
        <v>34</v>
      </c>
      <c r="L164" s="126">
        <v>109279.13489203999</v>
      </c>
      <c r="M164" s="123">
        <v>113190.91805324001</v>
      </c>
      <c r="N164" s="123">
        <f t="shared" si="8"/>
        <v>3911.7831612000155</v>
      </c>
      <c r="O164" s="127">
        <f t="shared" si="9"/>
        <v>3.5796249348648113E-2</v>
      </c>
      <c r="Q164" s="126">
        <v>315633.61239203997</v>
      </c>
      <c r="R164" s="123">
        <v>319545.39555323997</v>
      </c>
      <c r="S164" s="123">
        <f t="shared" si="10"/>
        <v>3911.7831612000009</v>
      </c>
      <c r="T164" s="127">
        <f t="shared" si="11"/>
        <v>1.2393430254637395E-2</v>
      </c>
    </row>
    <row r="165" spans="1:20" s="116" customFormat="1" ht="13" x14ac:dyDescent="0.3">
      <c r="A165" s="116">
        <v>159</v>
      </c>
      <c r="B165" s="125" t="s">
        <v>197</v>
      </c>
      <c r="C165" s="118">
        <v>5.3999999999999995</v>
      </c>
      <c r="D165" s="119">
        <v>0</v>
      </c>
      <c r="E165" s="120">
        <v>0</v>
      </c>
      <c r="F165" s="121">
        <v>4.680000000000001E-3</v>
      </c>
      <c r="G165" s="120">
        <v>0</v>
      </c>
      <c r="H165" s="118">
        <v>6</v>
      </c>
      <c r="I165" s="116">
        <v>400</v>
      </c>
      <c r="J165" s="121">
        <v>2</v>
      </c>
      <c r="K165" s="116" t="s">
        <v>37</v>
      </c>
      <c r="L165" s="126">
        <v>22730.262480000001</v>
      </c>
      <c r="M165" s="123">
        <v>18977.262480000001</v>
      </c>
      <c r="N165" s="123">
        <f t="shared" si="8"/>
        <v>-3753</v>
      </c>
      <c r="O165" s="127">
        <f t="shared" si="9"/>
        <v>-0.16511027988797777</v>
      </c>
      <c r="Q165" s="126">
        <v>22730.262480000001</v>
      </c>
      <c r="R165" s="123">
        <v>18977.262480000001</v>
      </c>
      <c r="S165" s="123">
        <f t="shared" si="10"/>
        <v>-3753</v>
      </c>
      <c r="T165" s="127">
        <f t="shared" si="11"/>
        <v>-0.16511027988797777</v>
      </c>
    </row>
    <row r="166" spans="1:20" s="116" customFormat="1" ht="13" x14ac:dyDescent="0.3">
      <c r="A166" s="116">
        <v>160</v>
      </c>
      <c r="B166" s="125" t="s">
        <v>197</v>
      </c>
      <c r="C166" s="118">
        <v>6.75</v>
      </c>
      <c r="D166" s="119">
        <v>873.15158750000001</v>
      </c>
      <c r="E166" s="120">
        <v>0.47882228385448078</v>
      </c>
      <c r="F166" s="121">
        <v>1</v>
      </c>
      <c r="G166" s="120">
        <v>0.26872632440561184</v>
      </c>
      <c r="H166" s="118">
        <v>7.5</v>
      </c>
      <c r="I166" s="116">
        <v>0</v>
      </c>
      <c r="J166" s="121">
        <v>1</v>
      </c>
      <c r="K166" s="116" t="s">
        <v>34</v>
      </c>
      <c r="L166" s="126">
        <v>82320.574101999999</v>
      </c>
      <c r="M166" s="123">
        <v>79612.21641954167</v>
      </c>
      <c r="N166" s="123">
        <f t="shared" si="8"/>
        <v>-2708.3576824583288</v>
      </c>
      <c r="O166" s="127">
        <f t="shared" si="9"/>
        <v>-3.2900131127639072E-2</v>
      </c>
      <c r="Q166" s="126">
        <v>130152.18076866666</v>
      </c>
      <c r="R166" s="123">
        <v>127443.82308620833</v>
      </c>
      <c r="S166" s="123">
        <f t="shared" si="10"/>
        <v>-2708.3576824583288</v>
      </c>
      <c r="T166" s="127">
        <f t="shared" si="11"/>
        <v>-2.0809160987261377E-2</v>
      </c>
    </row>
    <row r="167" spans="1:20" s="116" customFormat="1" ht="13" x14ac:dyDescent="0.3">
      <c r="A167" s="116">
        <v>161</v>
      </c>
      <c r="B167" s="125" t="s">
        <v>197</v>
      </c>
      <c r="C167" s="118">
        <v>0.9693666666666666</v>
      </c>
      <c r="D167" s="119">
        <v>125.44148333333334</v>
      </c>
      <c r="E167" s="120">
        <v>0.16567455495741082</v>
      </c>
      <c r="F167" s="121">
        <v>9.3399999999999993E-3</v>
      </c>
      <c r="G167" s="120">
        <v>0.51131116190120807</v>
      </c>
      <c r="H167" s="118">
        <v>0.37999999999999995</v>
      </c>
      <c r="I167" s="116">
        <v>40</v>
      </c>
      <c r="J167" s="121">
        <v>1</v>
      </c>
      <c r="K167" s="116" t="s">
        <v>37</v>
      </c>
      <c r="L167" s="126">
        <v>9835.5683586666655</v>
      </c>
      <c r="M167" s="123">
        <v>8754.930666833332</v>
      </c>
      <c r="N167" s="123">
        <f t="shared" si="8"/>
        <v>-1080.6376918333335</v>
      </c>
      <c r="O167" s="127">
        <f t="shared" si="9"/>
        <v>-0.10987038597328477</v>
      </c>
      <c r="Q167" s="126">
        <v>19745.820025333334</v>
      </c>
      <c r="R167" s="123">
        <v>18665.182333500001</v>
      </c>
      <c r="S167" s="123">
        <f t="shared" si="10"/>
        <v>-1080.6376918333335</v>
      </c>
      <c r="T167" s="127">
        <f t="shared" si="11"/>
        <v>-5.47274152426643E-2</v>
      </c>
    </row>
    <row r="168" spans="1:20" s="116" customFormat="1" ht="13" x14ac:dyDescent="0.3">
      <c r="A168" s="116">
        <v>162</v>
      </c>
      <c r="B168" s="125" t="s">
        <v>197</v>
      </c>
      <c r="C168" s="118">
        <v>1.6221999999999994</v>
      </c>
      <c r="D168" s="119">
        <v>152.17951666666667</v>
      </c>
      <c r="E168" s="120">
        <v>0.1203331166729398</v>
      </c>
      <c r="F168" s="121">
        <v>1.145E-2</v>
      </c>
      <c r="G168" s="120">
        <v>0.67146498725446091</v>
      </c>
      <c r="H168" s="118">
        <v>0.88000000000000023</v>
      </c>
      <c r="I168" s="116">
        <v>76</v>
      </c>
      <c r="J168" s="121">
        <v>1</v>
      </c>
      <c r="K168" s="116" t="s">
        <v>37</v>
      </c>
      <c r="L168" s="126">
        <v>12608.665894666665</v>
      </c>
      <c r="M168" s="123">
        <v>11232.478963166666</v>
      </c>
      <c r="N168" s="123">
        <f t="shared" si="8"/>
        <v>-1376.1869314999985</v>
      </c>
      <c r="O168" s="127">
        <f t="shared" si="9"/>
        <v>-0.10914611767785135</v>
      </c>
      <c r="Q168" s="126">
        <v>27184.025894666658</v>
      </c>
      <c r="R168" s="123">
        <v>25807.838963166661</v>
      </c>
      <c r="S168" s="123">
        <f t="shared" si="10"/>
        <v>-1376.1869314999967</v>
      </c>
      <c r="T168" s="127">
        <f t="shared" si="11"/>
        <v>-5.0624838897390702E-2</v>
      </c>
    </row>
    <row r="169" spans="1:20" s="116" customFormat="1" ht="13" x14ac:dyDescent="0.3">
      <c r="A169" s="116">
        <v>163</v>
      </c>
      <c r="B169" s="125" t="s">
        <v>197</v>
      </c>
      <c r="C169" s="118">
        <v>4.6939416666666665</v>
      </c>
      <c r="D169" s="119">
        <v>2030.6025166666668</v>
      </c>
      <c r="E169" s="120">
        <v>0.55824983605704082</v>
      </c>
      <c r="F169" s="121">
        <v>1</v>
      </c>
      <c r="G169" s="120">
        <v>0.38996746119475012</v>
      </c>
      <c r="H169" s="118">
        <v>3.5</v>
      </c>
      <c r="I169" s="116">
        <v>0</v>
      </c>
      <c r="J169" s="121">
        <v>1</v>
      </c>
      <c r="K169" s="116" t="s">
        <v>34</v>
      </c>
      <c r="L169" s="126">
        <v>86896.700792999996</v>
      </c>
      <c r="M169" s="123">
        <v>89777.109299833348</v>
      </c>
      <c r="N169" s="123">
        <f t="shared" si="8"/>
        <v>2880.4085068333516</v>
      </c>
      <c r="O169" s="127">
        <f t="shared" si="9"/>
        <v>3.3147501349848535E-2</v>
      </c>
      <c r="Q169" s="126">
        <v>200008.37912633334</v>
      </c>
      <c r="R169" s="123">
        <v>202888.78763316668</v>
      </c>
      <c r="S169" s="123">
        <f t="shared" si="10"/>
        <v>2880.408506833337</v>
      </c>
      <c r="T169" s="127">
        <f t="shared" si="11"/>
        <v>1.4401439176775464E-2</v>
      </c>
    </row>
    <row r="170" spans="1:20" s="116" customFormat="1" ht="13" x14ac:dyDescent="0.3">
      <c r="A170" s="116">
        <v>164</v>
      </c>
      <c r="B170" s="125" t="s">
        <v>197</v>
      </c>
      <c r="C170" s="118">
        <v>149.52420000000004</v>
      </c>
      <c r="D170" s="119">
        <v>6821.3866166666676</v>
      </c>
      <c r="E170" s="120">
        <v>9.7191350768747964E-2</v>
      </c>
      <c r="F170" s="121">
        <v>0.10894000000000002</v>
      </c>
      <c r="G170" s="120">
        <v>0.57386499545519776</v>
      </c>
      <c r="H170" s="118">
        <v>15.340000000000002</v>
      </c>
      <c r="I170" s="116">
        <v>100</v>
      </c>
      <c r="J170" s="121">
        <v>2</v>
      </c>
      <c r="K170" s="116" t="s">
        <v>36</v>
      </c>
      <c r="L170" s="126">
        <v>709730.54646839993</v>
      </c>
      <c r="M170" s="123">
        <v>583633.9262479</v>
      </c>
      <c r="N170" s="123">
        <f t="shared" si="8"/>
        <v>-126096.62022049993</v>
      </c>
      <c r="O170" s="127">
        <f t="shared" si="9"/>
        <v>-0.17766830080507781</v>
      </c>
      <c r="Q170" s="126">
        <v>1168984.8139683998</v>
      </c>
      <c r="R170" s="123">
        <v>1042888.1937479</v>
      </c>
      <c r="S170" s="123">
        <f t="shared" si="10"/>
        <v>-126096.62022049981</v>
      </c>
      <c r="T170" s="127">
        <f t="shared" si="11"/>
        <v>-0.10786848444372391</v>
      </c>
    </row>
    <row r="171" spans="1:20" s="116" customFormat="1" ht="13" x14ac:dyDescent="0.3">
      <c r="A171" s="116">
        <v>165</v>
      </c>
      <c r="B171" s="125" t="s">
        <v>197</v>
      </c>
      <c r="C171" s="118">
        <v>17.387600000000003</v>
      </c>
      <c r="D171" s="119">
        <v>4093.0343749999997</v>
      </c>
      <c r="E171" s="120">
        <v>0.3189143178002406</v>
      </c>
      <c r="F171" s="121">
        <v>0.17987</v>
      </c>
      <c r="G171" s="120">
        <v>0.61534604661752845</v>
      </c>
      <c r="H171" s="118">
        <v>19.300000000000004</v>
      </c>
      <c r="I171" s="116">
        <v>0</v>
      </c>
      <c r="J171" s="121">
        <v>2</v>
      </c>
      <c r="K171" s="116" t="s">
        <v>34</v>
      </c>
      <c r="L171" s="126">
        <v>160620.30932000003</v>
      </c>
      <c r="M171" s="123">
        <v>160799.89494708332</v>
      </c>
      <c r="N171" s="123">
        <f t="shared" si="8"/>
        <v>179.58562708328827</v>
      </c>
      <c r="O171" s="127">
        <f t="shared" si="9"/>
        <v>1.1180754653230315E-3</v>
      </c>
      <c r="Q171" s="126">
        <v>381042.72182000004</v>
      </c>
      <c r="R171" s="123">
        <v>381222.30744708329</v>
      </c>
      <c r="S171" s="123">
        <f t="shared" si="10"/>
        <v>179.58562708325917</v>
      </c>
      <c r="T171" s="127">
        <f t="shared" si="11"/>
        <v>4.7130050464024671E-4</v>
      </c>
    </row>
    <row r="172" spans="1:20" s="116" customFormat="1" ht="13" x14ac:dyDescent="0.3">
      <c r="A172" s="116">
        <v>166</v>
      </c>
      <c r="B172" s="125" t="s">
        <v>197</v>
      </c>
      <c r="C172" s="118">
        <v>80.100000000000009</v>
      </c>
      <c r="D172" s="119">
        <v>1270.0816416666667</v>
      </c>
      <c r="E172" s="120">
        <v>2.3779451891282291E-2</v>
      </c>
      <c r="F172" s="121">
        <v>1</v>
      </c>
      <c r="G172" s="120">
        <v>0.96638747737909647</v>
      </c>
      <c r="H172" s="118">
        <v>89</v>
      </c>
      <c r="I172" s="116">
        <v>80</v>
      </c>
      <c r="J172" s="121">
        <v>1</v>
      </c>
      <c r="K172" s="116" t="s">
        <v>36</v>
      </c>
      <c r="L172" s="126">
        <v>293929.823248</v>
      </c>
      <c r="M172" s="123">
        <v>243517.3515210833</v>
      </c>
      <c r="N172" s="123">
        <f t="shared" si="8"/>
        <v>-50412.471726916701</v>
      </c>
      <c r="O172" s="127">
        <f t="shared" si="9"/>
        <v>-0.17151193155511049</v>
      </c>
      <c r="Q172" s="126">
        <v>377500.41241466667</v>
      </c>
      <c r="R172" s="123">
        <v>327087.94068775</v>
      </c>
      <c r="S172" s="123">
        <f t="shared" si="10"/>
        <v>-50412.471726916672</v>
      </c>
      <c r="T172" s="127">
        <f t="shared" si="11"/>
        <v>-0.13354282556793848</v>
      </c>
    </row>
    <row r="173" spans="1:20" s="116" customFormat="1" ht="13" x14ac:dyDescent="0.3">
      <c r="A173" s="116">
        <v>167</v>
      </c>
      <c r="B173" s="125" t="s">
        <v>197</v>
      </c>
      <c r="C173" s="118">
        <v>0.27176666666666666</v>
      </c>
      <c r="D173" s="119">
        <v>29.247816666666669</v>
      </c>
      <c r="E173" s="120">
        <v>0.13969840405545686</v>
      </c>
      <c r="F173" s="121">
        <v>1.4779999999999996E-2</v>
      </c>
      <c r="G173" s="120">
        <v>0.89890282131661436</v>
      </c>
      <c r="H173" s="118">
        <v>0.29999999999999993</v>
      </c>
      <c r="I173" s="116">
        <v>20</v>
      </c>
      <c r="J173" s="121">
        <v>1</v>
      </c>
      <c r="K173" s="116" t="s">
        <v>37</v>
      </c>
      <c r="L173" s="126">
        <v>2366.6390386666667</v>
      </c>
      <c r="M173" s="123">
        <v>2333.7363435000002</v>
      </c>
      <c r="N173" s="123">
        <f t="shared" si="8"/>
        <v>-32.90269516666649</v>
      </c>
      <c r="O173" s="127">
        <f t="shared" si="9"/>
        <v>-1.390270955101097E-2</v>
      </c>
      <c r="Q173" s="126">
        <v>4559.714038666667</v>
      </c>
      <c r="R173" s="123">
        <v>4526.8113435000005</v>
      </c>
      <c r="S173" s="123">
        <f t="shared" si="10"/>
        <v>-32.90269516666649</v>
      </c>
      <c r="T173" s="127">
        <f t="shared" si="11"/>
        <v>-7.2159558445221627E-3</v>
      </c>
    </row>
    <row r="174" spans="1:20" s="116" customFormat="1" ht="13" x14ac:dyDescent="0.3">
      <c r="A174" s="116">
        <v>168</v>
      </c>
      <c r="B174" s="125" t="s">
        <v>197</v>
      </c>
      <c r="C174" s="118">
        <v>1.8259000000000001</v>
      </c>
      <c r="D174" s="119">
        <v>8.208991666666666</v>
      </c>
      <c r="E174" s="120">
        <v>5.6828350838523051E-3</v>
      </c>
      <c r="F174" s="121">
        <v>1.3750000000000004E-2</v>
      </c>
      <c r="G174" s="120">
        <v>1</v>
      </c>
      <c r="H174" s="118">
        <v>2</v>
      </c>
      <c r="I174" s="116">
        <v>120</v>
      </c>
      <c r="J174" s="121">
        <v>2</v>
      </c>
      <c r="K174" s="116" t="s">
        <v>37</v>
      </c>
      <c r="L174" s="126">
        <v>5949.8305776666666</v>
      </c>
      <c r="M174" s="123">
        <v>4749.8676975833332</v>
      </c>
      <c r="N174" s="123">
        <f t="shared" si="8"/>
        <v>-1199.9628800833334</v>
      </c>
      <c r="O174" s="127">
        <f t="shared" si="9"/>
        <v>-0.20168017633771354</v>
      </c>
      <c r="Q174" s="126">
        <v>6236.9747443333335</v>
      </c>
      <c r="R174" s="123">
        <v>5037.0118642500001</v>
      </c>
      <c r="S174" s="123">
        <f t="shared" si="10"/>
        <v>-1199.9628800833334</v>
      </c>
      <c r="T174" s="127">
        <f t="shared" si="11"/>
        <v>-0.19239501990505442</v>
      </c>
    </row>
    <row r="175" spans="1:20" s="116" customFormat="1" ht="13" x14ac:dyDescent="0.3">
      <c r="A175" s="116">
        <v>169</v>
      </c>
      <c r="B175" s="125" t="s">
        <v>197</v>
      </c>
      <c r="C175" s="118">
        <v>1.8023333333333336</v>
      </c>
      <c r="D175" s="119">
        <v>12.806291666666665</v>
      </c>
      <c r="E175" s="120">
        <v>9.5967534446409451E-3</v>
      </c>
      <c r="F175" s="121">
        <v>1.7389999999999996E-2</v>
      </c>
      <c r="G175" s="120">
        <v>1</v>
      </c>
      <c r="H175" s="118">
        <v>2</v>
      </c>
      <c r="I175" s="116">
        <v>85</v>
      </c>
      <c r="J175" s="121">
        <v>2</v>
      </c>
      <c r="K175" s="116" t="s">
        <v>37</v>
      </c>
      <c r="L175" s="126">
        <v>6051.0273293999999</v>
      </c>
      <c r="M175" s="123">
        <v>4906.1065756499993</v>
      </c>
      <c r="N175" s="123">
        <f t="shared" si="8"/>
        <v>-1144.9207537500006</v>
      </c>
      <c r="O175" s="127">
        <f t="shared" si="9"/>
        <v>-0.18921097053837421</v>
      </c>
      <c r="Q175" s="126">
        <v>6646.5906627333334</v>
      </c>
      <c r="R175" s="123">
        <v>5501.6699089833328</v>
      </c>
      <c r="S175" s="123">
        <f t="shared" si="10"/>
        <v>-1144.9207537500006</v>
      </c>
      <c r="T175" s="127">
        <f t="shared" si="11"/>
        <v>-0.17225684743449587</v>
      </c>
    </row>
    <row r="176" spans="1:20" s="116" customFormat="1" ht="13" x14ac:dyDescent="0.3">
      <c r="A176" s="116">
        <v>170</v>
      </c>
      <c r="B176" s="125" t="s">
        <v>197</v>
      </c>
      <c r="C176" s="118">
        <v>0.77179999999999993</v>
      </c>
      <c r="D176" s="119">
        <v>3.8096749999999999</v>
      </c>
      <c r="E176" s="120">
        <v>6.9287478448119078E-3</v>
      </c>
      <c r="F176" s="121">
        <v>8.6999999999999979E-4</v>
      </c>
      <c r="G176" s="120">
        <v>1</v>
      </c>
      <c r="H176" s="118">
        <v>9.9999999999999992E-2</v>
      </c>
      <c r="I176" s="116">
        <v>80</v>
      </c>
      <c r="J176" s="121">
        <v>4</v>
      </c>
      <c r="K176" s="116" t="s">
        <v>37</v>
      </c>
      <c r="L176" s="126">
        <v>3279.5470773333332</v>
      </c>
      <c r="M176" s="123">
        <v>2775.1854440833326</v>
      </c>
      <c r="N176" s="123">
        <f t="shared" si="8"/>
        <v>-504.36163325000052</v>
      </c>
      <c r="O176" s="127">
        <f t="shared" si="9"/>
        <v>-0.15379002690216215</v>
      </c>
      <c r="Q176" s="126">
        <v>3421.7945773333331</v>
      </c>
      <c r="R176" s="123">
        <v>2917.4329440833326</v>
      </c>
      <c r="S176" s="123">
        <f t="shared" si="10"/>
        <v>-504.36163325000052</v>
      </c>
      <c r="T176" s="127">
        <f t="shared" si="11"/>
        <v>-0.14739681820498376</v>
      </c>
    </row>
    <row r="177" spans="1:20" s="116" customFormat="1" ht="13" x14ac:dyDescent="0.3">
      <c r="A177" s="116">
        <v>171</v>
      </c>
      <c r="B177" s="125" t="s">
        <v>197</v>
      </c>
      <c r="C177" s="118">
        <v>51.386766666666681</v>
      </c>
      <c r="D177" s="119">
        <v>1793.8637583333336</v>
      </c>
      <c r="E177" s="120">
        <v>4.3434453021692083E-2</v>
      </c>
      <c r="F177" s="121">
        <v>0.56521999999999994</v>
      </c>
      <c r="G177" s="120">
        <v>0.72126305824549597</v>
      </c>
      <c r="H177" s="118">
        <v>52</v>
      </c>
      <c r="I177" s="116">
        <v>40</v>
      </c>
      <c r="J177" s="121">
        <v>1</v>
      </c>
      <c r="K177" s="116" t="s">
        <v>36</v>
      </c>
      <c r="L177" s="126">
        <v>232725.39996519996</v>
      </c>
      <c r="M177" s="123">
        <v>192213.23553944996</v>
      </c>
      <c r="N177" s="123">
        <f t="shared" si="8"/>
        <v>-40512.164425750001</v>
      </c>
      <c r="O177" s="127">
        <f t="shared" si="9"/>
        <v>-0.17407710731964748</v>
      </c>
      <c r="Q177" s="126">
        <v>350315.33996519994</v>
      </c>
      <c r="R177" s="123">
        <v>309803.17553944996</v>
      </c>
      <c r="S177" s="123">
        <f t="shared" si="10"/>
        <v>-40512.164425749972</v>
      </c>
      <c r="T177" s="127">
        <f t="shared" si="11"/>
        <v>-0.11564484852354573</v>
      </c>
    </row>
    <row r="178" spans="1:20" s="116" customFormat="1" ht="13" x14ac:dyDescent="0.3">
      <c r="A178" s="116">
        <v>172</v>
      </c>
      <c r="B178" s="125" t="s">
        <v>197</v>
      </c>
      <c r="C178" s="118">
        <v>5.8425000000000011</v>
      </c>
      <c r="D178" s="119">
        <v>711.50881666666658</v>
      </c>
      <c r="E178" s="120">
        <v>0.21682452657771537</v>
      </c>
      <c r="F178" s="121">
        <v>1</v>
      </c>
      <c r="G178" s="120">
        <v>0.58690242545412297</v>
      </c>
      <c r="H178" s="118">
        <v>6.491666666666668</v>
      </c>
      <c r="I178" s="116">
        <v>0</v>
      </c>
      <c r="J178" s="121">
        <v>1</v>
      </c>
      <c r="K178" s="116" t="s">
        <v>34</v>
      </c>
      <c r="L178" s="126">
        <v>72694.936788666673</v>
      </c>
      <c r="M178" s="123">
        <v>69904.403603500003</v>
      </c>
      <c r="N178" s="123">
        <f t="shared" si="8"/>
        <v>-2790.5331851666706</v>
      </c>
      <c r="O178" s="127">
        <f t="shared" si="9"/>
        <v>-3.8386898846601951E-2</v>
      </c>
      <c r="Q178" s="126">
        <v>108653.89428866666</v>
      </c>
      <c r="R178" s="123">
        <v>105863.36110350001</v>
      </c>
      <c r="S178" s="123">
        <f t="shared" si="10"/>
        <v>-2790.533185166656</v>
      </c>
      <c r="T178" s="127">
        <f t="shared" si="11"/>
        <v>-2.568277191936532E-2</v>
      </c>
    </row>
    <row r="179" spans="1:20" s="116" customFormat="1" ht="13" x14ac:dyDescent="0.3">
      <c r="A179" s="116">
        <v>173</v>
      </c>
      <c r="B179" s="125" t="s">
        <v>197</v>
      </c>
      <c r="C179" s="118">
        <v>43.949999999999989</v>
      </c>
      <c r="D179" s="119">
        <v>18802.934318333329</v>
      </c>
      <c r="E179" s="120">
        <v>0.79727871530331151</v>
      </c>
      <c r="F179" s="121">
        <v>1</v>
      </c>
      <c r="G179" s="120">
        <v>0.16232472554331923</v>
      </c>
      <c r="H179" s="118">
        <v>48.833333333333336</v>
      </c>
      <c r="I179" s="116">
        <v>0</v>
      </c>
      <c r="J179" s="121">
        <v>1</v>
      </c>
      <c r="K179" s="116" t="s">
        <v>34</v>
      </c>
      <c r="L179" s="126">
        <v>616758.29448879999</v>
      </c>
      <c r="M179" s="123">
        <v>635960.03105598327</v>
      </c>
      <c r="N179" s="123">
        <f t="shared" si="8"/>
        <v>19201.736567183281</v>
      </c>
      <c r="O179" s="127">
        <f t="shared" si="9"/>
        <v>3.1133325224427889E-2</v>
      </c>
      <c r="Q179" s="126">
        <v>1649016.6936554667</v>
      </c>
      <c r="R179" s="123">
        <v>1668218.4302226501</v>
      </c>
      <c r="S179" s="123">
        <f t="shared" si="10"/>
        <v>19201.736567183398</v>
      </c>
      <c r="T179" s="127">
        <f t="shared" si="11"/>
        <v>1.1644355476243144E-2</v>
      </c>
    </row>
    <row r="180" spans="1:20" s="116" customFormat="1" ht="13" x14ac:dyDescent="0.3">
      <c r="A180" s="116">
        <v>174</v>
      </c>
      <c r="B180" s="125" t="s">
        <v>197</v>
      </c>
      <c r="C180" s="118">
        <v>32.571048666666663</v>
      </c>
      <c r="D180" s="119">
        <v>12122.390772499997</v>
      </c>
      <c r="E180" s="120">
        <v>0.48908189569368321</v>
      </c>
      <c r="F180" s="121">
        <v>1</v>
      </c>
      <c r="G180" s="120">
        <v>0.51720456293624384</v>
      </c>
      <c r="H180" s="118">
        <v>36</v>
      </c>
      <c r="I180" s="116">
        <v>0</v>
      </c>
      <c r="J180" s="121">
        <v>1</v>
      </c>
      <c r="K180" s="116" t="s">
        <v>34</v>
      </c>
      <c r="L180" s="126">
        <v>418495.21534046665</v>
      </c>
      <c r="M180" s="123">
        <v>433918.92256385839</v>
      </c>
      <c r="N180" s="123">
        <f t="shared" si="8"/>
        <v>15423.707223391742</v>
      </c>
      <c r="O180" s="127">
        <f t="shared" si="9"/>
        <v>3.6855157856091114E-2</v>
      </c>
      <c r="Q180" s="126">
        <v>1056582.1461737999</v>
      </c>
      <c r="R180" s="123">
        <v>1072005.8533971917</v>
      </c>
      <c r="S180" s="123">
        <f t="shared" si="10"/>
        <v>15423.707223391859</v>
      </c>
      <c r="T180" s="127">
        <f t="shared" si="11"/>
        <v>1.4597735991702792E-2</v>
      </c>
    </row>
    <row r="181" spans="1:20" s="116" customFormat="1" ht="13" x14ac:dyDescent="0.3">
      <c r="A181" s="116">
        <v>175</v>
      </c>
      <c r="B181" s="125" t="s">
        <v>197</v>
      </c>
      <c r="C181" s="118">
        <v>54.269999999999989</v>
      </c>
      <c r="D181" s="119">
        <v>20224.671324166669</v>
      </c>
      <c r="E181" s="120">
        <v>0.68714206176993176</v>
      </c>
      <c r="F181" s="121">
        <v>1</v>
      </c>
      <c r="G181" s="120">
        <v>0.21074183610342567</v>
      </c>
      <c r="H181" s="118">
        <v>60.29999999999999</v>
      </c>
      <c r="I181" s="116">
        <v>0</v>
      </c>
      <c r="J181" s="121">
        <v>1</v>
      </c>
      <c r="K181" s="116" t="s">
        <v>34</v>
      </c>
      <c r="L181" s="126">
        <v>694271.99916493334</v>
      </c>
      <c r="M181" s="123">
        <v>707473.36843450833</v>
      </c>
      <c r="N181" s="123">
        <f t="shared" si="8"/>
        <v>13201.369269574992</v>
      </c>
      <c r="O181" s="127">
        <f t="shared" si="9"/>
        <v>1.9014693499742937E-2</v>
      </c>
      <c r="Q181" s="126">
        <v>1800807.0941649333</v>
      </c>
      <c r="R181" s="123">
        <v>1814008.4634345083</v>
      </c>
      <c r="S181" s="123">
        <f t="shared" si="10"/>
        <v>13201.369269574992</v>
      </c>
      <c r="T181" s="127">
        <f t="shared" si="11"/>
        <v>7.3308070100072016E-3</v>
      </c>
    </row>
    <row r="182" spans="1:20" s="116" customFormat="1" ht="13" x14ac:dyDescent="0.3">
      <c r="A182" s="116">
        <v>176</v>
      </c>
      <c r="B182" s="125" t="s">
        <v>197</v>
      </c>
      <c r="C182" s="118">
        <v>30.600000000000005</v>
      </c>
      <c r="D182" s="119">
        <v>10992.2040535</v>
      </c>
      <c r="E182" s="120">
        <v>0.53578334685621753</v>
      </c>
      <c r="F182" s="121">
        <v>1</v>
      </c>
      <c r="G182" s="120">
        <v>0.56307016936155285</v>
      </c>
      <c r="H182" s="118">
        <v>34</v>
      </c>
      <c r="I182" s="116">
        <v>0</v>
      </c>
      <c r="J182" s="121">
        <v>1</v>
      </c>
      <c r="K182" s="116" t="s">
        <v>34</v>
      </c>
      <c r="L182" s="126">
        <v>369350.96812494664</v>
      </c>
      <c r="M182" s="123">
        <v>390112.0806815484</v>
      </c>
      <c r="N182" s="123">
        <f t="shared" si="8"/>
        <v>20761.112556601758</v>
      </c>
      <c r="O182" s="127">
        <f t="shared" si="9"/>
        <v>5.620971473825552E-2</v>
      </c>
      <c r="Q182" s="126">
        <v>944421.50312494673</v>
      </c>
      <c r="R182" s="123">
        <v>965182.61568154837</v>
      </c>
      <c r="S182" s="123">
        <f t="shared" si="10"/>
        <v>20761.112556601642</v>
      </c>
      <c r="T182" s="127">
        <f t="shared" si="11"/>
        <v>2.1982888453837918E-2</v>
      </c>
    </row>
    <row r="183" spans="1:20" s="116" customFormat="1" ht="13" x14ac:dyDescent="0.3">
      <c r="A183" s="116">
        <v>177</v>
      </c>
      <c r="B183" s="125" t="s">
        <v>197</v>
      </c>
      <c r="C183" s="118">
        <v>180.00306133333333</v>
      </c>
      <c r="D183" s="119">
        <v>4832.2523350000001</v>
      </c>
      <c r="E183" s="120">
        <v>3.6767628061060514E-2</v>
      </c>
      <c r="F183" s="121">
        <v>0.70922000000000007</v>
      </c>
      <c r="G183" s="120">
        <v>0.85155901567463932</v>
      </c>
      <c r="H183" s="118">
        <v>200</v>
      </c>
      <c r="I183" s="116">
        <v>82</v>
      </c>
      <c r="J183" s="121">
        <v>1</v>
      </c>
      <c r="K183" s="116" t="s">
        <v>36</v>
      </c>
      <c r="L183" s="126">
        <v>699696.23196333332</v>
      </c>
      <c r="M183" s="123">
        <v>573387.99747401651</v>
      </c>
      <c r="N183" s="123">
        <f t="shared" si="8"/>
        <v>-126308.23448931682</v>
      </c>
      <c r="O183" s="127">
        <f t="shared" si="9"/>
        <v>-0.18051867184549286</v>
      </c>
      <c r="Q183" s="126">
        <v>988802.81862999999</v>
      </c>
      <c r="R183" s="123">
        <v>862494.58414068318</v>
      </c>
      <c r="S183" s="123">
        <f t="shared" si="10"/>
        <v>-126308.23448931682</v>
      </c>
      <c r="T183" s="127">
        <f t="shared" si="11"/>
        <v>-0.12773854615859473</v>
      </c>
    </row>
    <row r="184" spans="1:20" s="116" customFormat="1" ht="13" x14ac:dyDescent="0.3">
      <c r="A184" s="116">
        <v>178</v>
      </c>
      <c r="B184" s="125" t="s">
        <v>197</v>
      </c>
      <c r="C184" s="118">
        <v>95.757899999999992</v>
      </c>
      <c r="D184" s="119">
        <v>1650.4730566666665</v>
      </c>
      <c r="E184" s="120">
        <v>2.0642486418343774E-2</v>
      </c>
      <c r="F184" s="121">
        <v>0.24107000000000009</v>
      </c>
      <c r="G184" s="120">
        <v>0.93108664189847601</v>
      </c>
      <c r="H184" s="118">
        <v>54</v>
      </c>
      <c r="I184" s="116">
        <v>170</v>
      </c>
      <c r="J184" s="121">
        <v>1</v>
      </c>
      <c r="K184" s="116" t="s">
        <v>36</v>
      </c>
      <c r="L184" s="126">
        <v>343082.05494673335</v>
      </c>
      <c r="M184" s="123">
        <v>280404.85751996667</v>
      </c>
      <c r="N184" s="123">
        <f t="shared" si="8"/>
        <v>-62677.197426766681</v>
      </c>
      <c r="O184" s="127">
        <f t="shared" si="9"/>
        <v>-0.18268864991058159</v>
      </c>
      <c r="Q184" s="126">
        <v>428479.77744673332</v>
      </c>
      <c r="R184" s="123">
        <v>365802.5800199667</v>
      </c>
      <c r="S184" s="123">
        <f t="shared" si="10"/>
        <v>-62677.197426766623</v>
      </c>
      <c r="T184" s="127">
        <f t="shared" si="11"/>
        <v>-0.14627807594620582</v>
      </c>
    </row>
    <row r="185" spans="1:20" s="116" customFormat="1" ht="13" x14ac:dyDescent="0.3">
      <c r="A185" s="116">
        <v>179</v>
      </c>
      <c r="B185" s="125" t="s">
        <v>197</v>
      </c>
      <c r="C185" s="118">
        <v>1.5820083333333335</v>
      </c>
      <c r="D185" s="119">
        <v>10.812266666666666</v>
      </c>
      <c r="E185" s="120">
        <v>8.3623104115363826E-3</v>
      </c>
      <c r="F185" s="121">
        <v>1.06E-3</v>
      </c>
      <c r="G185" s="120">
        <v>1</v>
      </c>
      <c r="H185" s="118">
        <v>9.9999999999999992E-2</v>
      </c>
      <c r="I185" s="116">
        <v>64</v>
      </c>
      <c r="J185" s="121">
        <v>1</v>
      </c>
      <c r="K185" s="116" t="s">
        <v>37</v>
      </c>
      <c r="L185" s="126">
        <v>6758.607583</v>
      </c>
      <c r="M185" s="123">
        <v>5750.0429540000005</v>
      </c>
      <c r="N185" s="123">
        <f t="shared" si="8"/>
        <v>-1008.5646289999995</v>
      </c>
      <c r="O185" s="127">
        <f t="shared" si="9"/>
        <v>-0.14922668857663127</v>
      </c>
      <c r="Q185" s="126">
        <v>7258.6967496666666</v>
      </c>
      <c r="R185" s="123">
        <v>6250.1321206666671</v>
      </c>
      <c r="S185" s="123">
        <f t="shared" si="10"/>
        <v>-1008.5646289999995</v>
      </c>
      <c r="T185" s="127">
        <f t="shared" si="11"/>
        <v>-0.13894569008497493</v>
      </c>
    </row>
    <row r="186" spans="1:20" s="116" customFormat="1" ht="13" x14ac:dyDescent="0.3">
      <c r="A186" s="116">
        <v>180</v>
      </c>
      <c r="B186" s="125" t="s">
        <v>197</v>
      </c>
      <c r="C186" s="118">
        <v>10.799999999999999</v>
      </c>
      <c r="D186" s="119">
        <v>3885.5692833333337</v>
      </c>
      <c r="E186" s="120">
        <v>0.65165250347720716</v>
      </c>
      <c r="F186" s="121">
        <v>1</v>
      </c>
      <c r="G186" s="120">
        <v>0.19706347305389227</v>
      </c>
      <c r="H186" s="118">
        <v>12</v>
      </c>
      <c r="I186" s="116">
        <v>0</v>
      </c>
      <c r="J186" s="121">
        <v>1</v>
      </c>
      <c r="K186" s="116" t="s">
        <v>34</v>
      </c>
      <c r="L186" s="126">
        <v>167142.00787599999</v>
      </c>
      <c r="M186" s="123">
        <v>168926.04494883335</v>
      </c>
      <c r="N186" s="123">
        <f t="shared" si="8"/>
        <v>1784.0370728333655</v>
      </c>
      <c r="O186" s="127">
        <f t="shared" si="9"/>
        <v>1.0673780311152624E-2</v>
      </c>
      <c r="Q186" s="126">
        <v>382583.72870933329</v>
      </c>
      <c r="R186" s="123">
        <v>384367.76578216662</v>
      </c>
      <c r="S186" s="123">
        <f t="shared" si="10"/>
        <v>1784.0370728333364</v>
      </c>
      <c r="T186" s="127">
        <f t="shared" si="11"/>
        <v>4.6631284577937516E-3</v>
      </c>
    </row>
    <row r="187" spans="1:20" s="116" customFormat="1" ht="13" x14ac:dyDescent="0.3">
      <c r="A187" s="116">
        <v>181</v>
      </c>
      <c r="B187" s="125" t="s">
        <v>197</v>
      </c>
      <c r="C187" s="118">
        <v>37.323599999999999</v>
      </c>
      <c r="D187" s="119">
        <v>1.011421125</v>
      </c>
      <c r="E187" s="120">
        <v>5.7110194283580713E-5</v>
      </c>
      <c r="F187" s="121">
        <v>0.19999999999999998</v>
      </c>
      <c r="G187" s="120">
        <v>1</v>
      </c>
      <c r="H187" s="118">
        <v>40</v>
      </c>
      <c r="I187" s="116">
        <v>0</v>
      </c>
      <c r="J187" s="121">
        <v>1</v>
      </c>
      <c r="K187" s="116" t="s">
        <v>36</v>
      </c>
      <c r="L187" s="126">
        <v>119420.20140460668</v>
      </c>
      <c r="M187" s="123">
        <v>93488.805456267917</v>
      </c>
      <c r="N187" s="123">
        <f t="shared" si="8"/>
        <v>-25931.395948338759</v>
      </c>
      <c r="O187" s="127">
        <f t="shared" si="9"/>
        <v>-0.21714413175774838</v>
      </c>
      <c r="Q187" s="126">
        <v>119461.59890460668</v>
      </c>
      <c r="R187" s="123">
        <v>93530.202956267924</v>
      </c>
      <c r="S187" s="123">
        <f t="shared" si="10"/>
        <v>-25931.395948338759</v>
      </c>
      <c r="T187" s="127">
        <f t="shared" si="11"/>
        <v>-0.21706888394358156</v>
      </c>
    </row>
    <row r="188" spans="1:20" s="116" customFormat="1" ht="13" x14ac:dyDescent="0.3">
      <c r="A188" s="116">
        <v>182</v>
      </c>
      <c r="B188" s="125" t="s">
        <v>197</v>
      </c>
      <c r="C188" s="118">
        <v>0.90000000000000024</v>
      </c>
      <c r="D188" s="119">
        <v>8.8996258249999993</v>
      </c>
      <c r="E188" s="120">
        <v>8.2868630202539068E-2</v>
      </c>
      <c r="F188" s="121">
        <v>3.0299999999999997E-2</v>
      </c>
      <c r="G188" s="120">
        <v>0.79055252382971519</v>
      </c>
      <c r="H188" s="118">
        <v>1</v>
      </c>
      <c r="I188" s="116">
        <v>32</v>
      </c>
      <c r="J188" s="121">
        <v>1</v>
      </c>
      <c r="K188" s="116" t="s">
        <v>37</v>
      </c>
      <c r="L188" s="126">
        <v>5792.3564569826667</v>
      </c>
      <c r="M188" s="123">
        <v>5197.191176837583</v>
      </c>
      <c r="N188" s="123">
        <f t="shared" si="8"/>
        <v>-595.16528014508367</v>
      </c>
      <c r="O188" s="127">
        <f t="shared" si="9"/>
        <v>-0.10275011294023763</v>
      </c>
      <c r="Q188" s="126">
        <v>6431.555623649333</v>
      </c>
      <c r="R188" s="123">
        <v>5836.3903435042494</v>
      </c>
      <c r="S188" s="123">
        <f t="shared" si="10"/>
        <v>-595.16528014508367</v>
      </c>
      <c r="T188" s="127">
        <f t="shared" si="11"/>
        <v>-9.2538308765707386E-2</v>
      </c>
    </row>
    <row r="189" spans="1:20" s="116" customFormat="1" ht="13" x14ac:dyDescent="0.3">
      <c r="A189" s="116">
        <v>183</v>
      </c>
      <c r="B189" s="125" t="s">
        <v>197</v>
      </c>
      <c r="C189" s="118">
        <v>5.3999999999999995</v>
      </c>
      <c r="D189" s="119">
        <v>27.936691666666665</v>
      </c>
      <c r="E189" s="120">
        <v>1.0615067302582215E-2</v>
      </c>
      <c r="F189" s="121">
        <v>1.84E-2</v>
      </c>
      <c r="G189" s="120">
        <v>1</v>
      </c>
      <c r="H189" s="118">
        <v>6</v>
      </c>
      <c r="I189" s="116">
        <v>135</v>
      </c>
      <c r="J189" s="121">
        <v>1</v>
      </c>
      <c r="K189" s="116" t="s">
        <v>37</v>
      </c>
      <c r="L189" s="126">
        <v>17113.195682666661</v>
      </c>
      <c r="M189" s="123">
        <v>13595.14325958333</v>
      </c>
      <c r="N189" s="123">
        <f t="shared" si="8"/>
        <v>-3518.0524230833307</v>
      </c>
      <c r="O189" s="127">
        <f t="shared" si="9"/>
        <v>-0.20557542193283276</v>
      </c>
      <c r="Q189" s="126">
        <v>18294.226515999995</v>
      </c>
      <c r="R189" s="123">
        <v>14776.174092916664</v>
      </c>
      <c r="S189" s="123">
        <f t="shared" si="10"/>
        <v>-3518.0524230833307</v>
      </c>
      <c r="T189" s="127">
        <f t="shared" si="11"/>
        <v>-0.1923039719665911</v>
      </c>
    </row>
    <row r="190" spans="1:20" s="116" customFormat="1" ht="13" x14ac:dyDescent="0.3">
      <c r="A190" s="116">
        <v>184</v>
      </c>
      <c r="B190" s="125" t="s">
        <v>197</v>
      </c>
      <c r="C190" s="118">
        <v>49.799734666666666</v>
      </c>
      <c r="D190" s="119">
        <v>34481.668927500003</v>
      </c>
      <c r="E190" s="120">
        <v>0.94467302875075121</v>
      </c>
      <c r="F190" s="121">
        <v>0.83694999999999997</v>
      </c>
      <c r="G190" s="120">
        <v>5.8705460479380744E-2</v>
      </c>
      <c r="H190" s="118">
        <v>55.13</v>
      </c>
      <c r="I190" s="116">
        <v>0</v>
      </c>
      <c r="J190" s="121">
        <v>2</v>
      </c>
      <c r="K190" s="116" t="s">
        <v>34</v>
      </c>
      <c r="L190" s="126">
        <v>928976.00507886661</v>
      </c>
      <c r="M190" s="123">
        <v>988764.86121580843</v>
      </c>
      <c r="N190" s="123">
        <f t="shared" si="8"/>
        <v>59788.856136941817</v>
      </c>
      <c r="O190" s="127">
        <f t="shared" si="9"/>
        <v>6.4359957426312606E-2</v>
      </c>
      <c r="Q190" s="126">
        <v>2824545.6392455334</v>
      </c>
      <c r="R190" s="123">
        <v>2884334.4953824747</v>
      </c>
      <c r="S190" s="123">
        <f t="shared" si="10"/>
        <v>59788.856136941351</v>
      </c>
      <c r="T190" s="127">
        <f t="shared" si="11"/>
        <v>2.1167601367882871E-2</v>
      </c>
    </row>
    <row r="191" spans="1:20" s="116" customFormat="1" ht="13" x14ac:dyDescent="0.3">
      <c r="A191" s="116">
        <v>185</v>
      </c>
      <c r="B191" s="125" t="s">
        <v>197</v>
      </c>
      <c r="C191" s="118">
        <v>19.800000000000004</v>
      </c>
      <c r="D191" s="119">
        <v>1994.8999416666668</v>
      </c>
      <c r="E191" s="120">
        <v>0.14733974109939624</v>
      </c>
      <c r="F191" s="121">
        <v>1</v>
      </c>
      <c r="G191" s="120">
        <v>0.96128801737937342</v>
      </c>
      <c r="H191" s="118">
        <v>22</v>
      </c>
      <c r="I191" s="116">
        <v>0</v>
      </c>
      <c r="J191" s="121">
        <v>1</v>
      </c>
      <c r="K191" s="116" t="s">
        <v>34</v>
      </c>
      <c r="L191" s="126">
        <v>152208.45047866667</v>
      </c>
      <c r="M191" s="123">
        <v>153334.85905474998</v>
      </c>
      <c r="N191" s="123">
        <f t="shared" si="8"/>
        <v>1126.4085760833113</v>
      </c>
      <c r="O191" s="127">
        <f t="shared" si="9"/>
        <v>7.4004338953650101E-3</v>
      </c>
      <c r="Q191" s="126">
        <v>252352.11047866667</v>
      </c>
      <c r="R191" s="123">
        <v>253478.51905474998</v>
      </c>
      <c r="S191" s="123">
        <f t="shared" si="10"/>
        <v>1126.4085760833113</v>
      </c>
      <c r="T191" s="127">
        <f t="shared" si="11"/>
        <v>4.4636384215163347E-3</v>
      </c>
    </row>
    <row r="192" spans="1:20" s="116" customFormat="1" ht="13" x14ac:dyDescent="0.3">
      <c r="A192" s="116">
        <v>186</v>
      </c>
      <c r="B192" s="125" t="s">
        <v>197</v>
      </c>
      <c r="C192" s="118">
        <v>16.723833333333339</v>
      </c>
      <c r="D192" s="119">
        <v>1935.6801666666668</v>
      </c>
      <c r="E192" s="120">
        <v>0.14997831825037708</v>
      </c>
      <c r="F192" s="121">
        <v>4.7397500000000016E-2</v>
      </c>
      <c r="G192" s="120">
        <v>0.78380414312617697</v>
      </c>
      <c r="H192" s="118">
        <v>10.333333333333334</v>
      </c>
      <c r="I192" s="116">
        <v>207</v>
      </c>
      <c r="J192" s="121">
        <v>1</v>
      </c>
      <c r="K192" s="116" t="s">
        <v>36</v>
      </c>
      <c r="L192" s="126">
        <v>76820.260602016671</v>
      </c>
      <c r="M192" s="123">
        <v>75068.89597035</v>
      </c>
      <c r="N192" s="123">
        <f t="shared" si="8"/>
        <v>-1751.3646316666709</v>
      </c>
      <c r="O192" s="127">
        <f t="shared" si="9"/>
        <v>-2.2798212580141839E-2</v>
      </c>
      <c r="Q192" s="126">
        <v>166488.12060201669</v>
      </c>
      <c r="R192" s="123">
        <v>164736.75597035</v>
      </c>
      <c r="S192" s="123">
        <f t="shared" si="10"/>
        <v>-1751.3646316666855</v>
      </c>
      <c r="T192" s="127">
        <f t="shared" si="11"/>
        <v>-1.0519457035936238E-2</v>
      </c>
    </row>
    <row r="193" spans="1:20" s="116" customFormat="1" ht="13" x14ac:dyDescent="0.3">
      <c r="A193" s="116">
        <v>187</v>
      </c>
      <c r="B193" s="125" t="s">
        <v>197</v>
      </c>
      <c r="C193" s="118">
        <v>1.02315</v>
      </c>
      <c r="D193" s="119">
        <v>15.001933333333335</v>
      </c>
      <c r="E193" s="120">
        <v>2.0616566620491512E-2</v>
      </c>
      <c r="F193" s="121">
        <v>1.532E-2</v>
      </c>
      <c r="G193" s="120">
        <v>0.9637023593466425</v>
      </c>
      <c r="H193" s="118">
        <v>1.1200000000000003</v>
      </c>
      <c r="I193" s="116">
        <v>47</v>
      </c>
      <c r="J193" s="121">
        <v>2</v>
      </c>
      <c r="K193" s="116" t="s">
        <v>37</v>
      </c>
      <c r="L193" s="126">
        <v>5606.4043246666661</v>
      </c>
      <c r="M193" s="123">
        <v>4943.3426673333333</v>
      </c>
      <c r="N193" s="123">
        <f t="shared" si="8"/>
        <v>-663.06165733333273</v>
      </c>
      <c r="O193" s="127">
        <f t="shared" si="9"/>
        <v>-0.11826861191870168</v>
      </c>
      <c r="Q193" s="126">
        <v>6385.7534913333329</v>
      </c>
      <c r="R193" s="123">
        <v>5722.6918340000002</v>
      </c>
      <c r="S193" s="123">
        <f t="shared" si="10"/>
        <v>-663.06165733333273</v>
      </c>
      <c r="T193" s="127">
        <f t="shared" si="11"/>
        <v>-0.10383452136591742</v>
      </c>
    </row>
    <row r="194" spans="1:20" s="116" customFormat="1" ht="13" x14ac:dyDescent="0.3">
      <c r="A194" s="116">
        <v>188</v>
      </c>
      <c r="B194" s="125" t="s">
        <v>197</v>
      </c>
      <c r="C194" s="118">
        <v>2.2427999999999995</v>
      </c>
      <c r="D194" s="119">
        <v>67.972333333333339</v>
      </c>
      <c r="E194" s="120">
        <v>3.0791265009301544E-2</v>
      </c>
      <c r="F194" s="121">
        <v>7.5500000000000003E-3</v>
      </c>
      <c r="G194" s="120">
        <v>0.98333333333333339</v>
      </c>
      <c r="H194" s="118">
        <v>0.70000000000000007</v>
      </c>
      <c r="I194" s="116">
        <v>45</v>
      </c>
      <c r="J194" s="121">
        <v>1</v>
      </c>
      <c r="K194" s="116" t="s">
        <v>37</v>
      </c>
      <c r="L194" s="126">
        <v>10370.524286666669</v>
      </c>
      <c r="M194" s="123">
        <v>9305.2869433333344</v>
      </c>
      <c r="N194" s="123">
        <f t="shared" si="8"/>
        <v>-1065.2373433333341</v>
      </c>
      <c r="O194" s="127">
        <f t="shared" si="9"/>
        <v>-0.10271779071988718</v>
      </c>
      <c r="Q194" s="126">
        <v>13387.690953333335</v>
      </c>
      <c r="R194" s="123">
        <v>12322.45361</v>
      </c>
      <c r="S194" s="123">
        <f t="shared" si="10"/>
        <v>-1065.2373433333341</v>
      </c>
      <c r="T194" s="127">
        <f t="shared" si="11"/>
        <v>-7.9568414526935735E-2</v>
      </c>
    </row>
    <row r="195" spans="1:20" s="116" customFormat="1" ht="13" x14ac:dyDescent="0.3">
      <c r="A195" s="116">
        <v>189</v>
      </c>
      <c r="B195" s="125" t="s">
        <v>197</v>
      </c>
      <c r="C195" s="118">
        <v>6.7770000000000001</v>
      </c>
      <c r="D195" s="119">
        <v>402.40103591666667</v>
      </c>
      <c r="E195" s="120">
        <v>8.5110259066219399E-2</v>
      </c>
      <c r="F195" s="121">
        <v>4.6669999999999996E-2</v>
      </c>
      <c r="G195" s="120">
        <v>0.91009830666337133</v>
      </c>
      <c r="H195" s="118">
        <v>7.53</v>
      </c>
      <c r="I195" s="116">
        <v>0</v>
      </c>
      <c r="J195" s="121">
        <v>2</v>
      </c>
      <c r="K195" s="116" t="s">
        <v>37</v>
      </c>
      <c r="L195" s="126">
        <v>38895.437455040003</v>
      </c>
      <c r="M195" s="123">
        <v>35487.149933765839</v>
      </c>
      <c r="N195" s="123">
        <f t="shared" si="8"/>
        <v>-3408.2875212741637</v>
      </c>
      <c r="O195" s="127">
        <f t="shared" si="9"/>
        <v>-8.7626923471779181E-2</v>
      </c>
      <c r="Q195" s="126">
        <v>60500.977455040003</v>
      </c>
      <c r="R195" s="123">
        <v>57092.68993376584</v>
      </c>
      <c r="S195" s="123">
        <f t="shared" si="10"/>
        <v>-3408.2875212741637</v>
      </c>
      <c r="T195" s="127">
        <f t="shared" si="11"/>
        <v>-5.6334420775382664E-2</v>
      </c>
    </row>
    <row r="196" spans="1:20" s="116" customFormat="1" ht="13" x14ac:dyDescent="0.3">
      <c r="A196" s="116">
        <v>190</v>
      </c>
      <c r="B196" s="125" t="s">
        <v>197</v>
      </c>
      <c r="C196" s="118">
        <v>29.178850566666668</v>
      </c>
      <c r="D196" s="119">
        <v>11844.627165833333</v>
      </c>
      <c r="E196" s="120">
        <v>0.52952410550398754</v>
      </c>
      <c r="F196" s="121">
        <v>1</v>
      </c>
      <c r="G196" s="120">
        <v>0.36632870357857616</v>
      </c>
      <c r="H196" s="118">
        <v>24.671666666666667</v>
      </c>
      <c r="I196" s="116">
        <v>0</v>
      </c>
      <c r="J196" s="121">
        <v>1</v>
      </c>
      <c r="K196" s="116" t="s">
        <v>34</v>
      </c>
      <c r="L196" s="126">
        <v>434873.25512786669</v>
      </c>
      <c r="M196" s="123">
        <v>436808.96564869164</v>
      </c>
      <c r="N196" s="123">
        <f t="shared" si="8"/>
        <v>1935.7105208249413</v>
      </c>
      <c r="O196" s="127">
        <f t="shared" si="9"/>
        <v>4.451206180191008E-3</v>
      </c>
      <c r="Q196" s="126">
        <v>1062466.7676278667</v>
      </c>
      <c r="R196" s="123">
        <v>1064402.4781486918</v>
      </c>
      <c r="S196" s="123">
        <f t="shared" si="10"/>
        <v>1935.710520825116</v>
      </c>
      <c r="T196" s="127">
        <f t="shared" si="11"/>
        <v>1.8219021806648228E-3</v>
      </c>
    </row>
    <row r="197" spans="1:20" s="116" customFormat="1" ht="13" x14ac:dyDescent="0.3">
      <c r="A197" s="116">
        <v>191</v>
      </c>
      <c r="B197" s="125" t="s">
        <v>197</v>
      </c>
      <c r="C197" s="118">
        <v>0.51754999999999984</v>
      </c>
      <c r="D197" s="119">
        <v>22.161091666666668</v>
      </c>
      <c r="E197" s="120">
        <v>5.3333906917342938E-2</v>
      </c>
      <c r="F197" s="121">
        <v>1.4130000000000002E-2</v>
      </c>
      <c r="G197" s="120">
        <v>0.9510415565189807</v>
      </c>
      <c r="H197" s="118">
        <v>0.43</v>
      </c>
      <c r="I197" s="116">
        <v>30</v>
      </c>
      <c r="J197" s="121">
        <v>1</v>
      </c>
      <c r="K197" s="116" t="s">
        <v>37</v>
      </c>
      <c r="L197" s="126">
        <v>3486.4464340000009</v>
      </c>
      <c r="M197" s="123">
        <v>3248.5200315833335</v>
      </c>
      <c r="N197" s="123">
        <f t="shared" si="8"/>
        <v>-237.92640241666732</v>
      </c>
      <c r="O197" s="127">
        <f t="shared" si="9"/>
        <v>-6.8243240480162573E-2</v>
      </c>
      <c r="Q197" s="126">
        <v>5887.4197673333338</v>
      </c>
      <c r="R197" s="123">
        <v>5649.4933649166669</v>
      </c>
      <c r="S197" s="123">
        <f t="shared" si="10"/>
        <v>-237.92640241666686</v>
      </c>
      <c r="T197" s="127">
        <f t="shared" si="11"/>
        <v>-4.0412678528005487E-2</v>
      </c>
    </row>
    <row r="198" spans="1:20" s="116" customFormat="1" ht="13" x14ac:dyDescent="0.3">
      <c r="A198" s="116">
        <v>192</v>
      </c>
      <c r="B198" s="125" t="s">
        <v>197</v>
      </c>
      <c r="C198" s="118">
        <v>6.2842000000000011</v>
      </c>
      <c r="D198" s="119">
        <v>113.12516666666669</v>
      </c>
      <c r="E198" s="120">
        <v>2.415606399413266E-2</v>
      </c>
      <c r="F198" s="121">
        <v>0.19999999999999998</v>
      </c>
      <c r="G198" s="120">
        <v>0.9414581942634328</v>
      </c>
      <c r="H198" s="118">
        <v>5.5</v>
      </c>
      <c r="I198" s="116">
        <v>22</v>
      </c>
      <c r="J198" s="121">
        <v>1</v>
      </c>
      <c r="K198" s="116" t="s">
        <v>36</v>
      </c>
      <c r="L198" s="126">
        <v>26485.99097333333</v>
      </c>
      <c r="M198" s="123">
        <v>22298.932958333331</v>
      </c>
      <c r="N198" s="123">
        <f t="shared" si="8"/>
        <v>-4187.0580149999987</v>
      </c>
      <c r="O198" s="127">
        <f t="shared" si="9"/>
        <v>-0.15808576009920186</v>
      </c>
      <c r="Q198" s="126">
        <v>31351.420139999995</v>
      </c>
      <c r="R198" s="123">
        <v>27164.362125</v>
      </c>
      <c r="S198" s="123">
        <f t="shared" si="10"/>
        <v>-4187.0580149999951</v>
      </c>
      <c r="T198" s="127">
        <f t="shared" si="11"/>
        <v>-0.13355241951728683</v>
      </c>
    </row>
    <row r="199" spans="1:20" s="116" customFormat="1" ht="13" x14ac:dyDescent="0.3">
      <c r="A199" s="116">
        <v>193</v>
      </c>
      <c r="B199" s="125" t="s">
        <v>197</v>
      </c>
      <c r="C199" s="118">
        <v>1.0724</v>
      </c>
      <c r="D199" s="119">
        <v>113.37955000000001</v>
      </c>
      <c r="E199" s="120">
        <v>0.14758119731546424</v>
      </c>
      <c r="F199" s="121">
        <v>4.409999999999999E-3</v>
      </c>
      <c r="G199" s="120">
        <v>0.64912496413787446</v>
      </c>
      <c r="H199" s="118">
        <v>0.59999999999999987</v>
      </c>
      <c r="I199" s="116">
        <v>68.399999999999991</v>
      </c>
      <c r="J199" s="121">
        <v>2</v>
      </c>
      <c r="K199" s="116" t="s">
        <v>37</v>
      </c>
      <c r="L199" s="126">
        <v>7162.6989825999999</v>
      </c>
      <c r="M199" s="123">
        <v>6176.3581314333342</v>
      </c>
      <c r="N199" s="123">
        <f t="shared" si="8"/>
        <v>-986.34085116666574</v>
      </c>
      <c r="O199" s="127">
        <f t="shared" si="9"/>
        <v>-0.1377051937492747</v>
      </c>
      <c r="Q199" s="126">
        <v>16382.433149266664</v>
      </c>
      <c r="R199" s="123">
        <v>15396.092298099997</v>
      </c>
      <c r="S199" s="123">
        <f t="shared" si="10"/>
        <v>-986.34085116666756</v>
      </c>
      <c r="T199" s="127">
        <f t="shared" si="11"/>
        <v>-6.020722576309244E-2</v>
      </c>
    </row>
    <row r="200" spans="1:20" s="116" customFormat="1" ht="13" x14ac:dyDescent="0.3">
      <c r="A200" s="116">
        <v>194</v>
      </c>
      <c r="B200" s="125" t="s">
        <v>197</v>
      </c>
      <c r="C200" s="118">
        <v>8.0999999999999979</v>
      </c>
      <c r="D200" s="119">
        <v>2680.3912427499999</v>
      </c>
      <c r="E200" s="120">
        <v>0.66893219633538559</v>
      </c>
      <c r="F200" s="121">
        <v>1</v>
      </c>
      <c r="G200" s="120">
        <v>0.31688637235176242</v>
      </c>
      <c r="H200" s="118">
        <v>9</v>
      </c>
      <c r="I200" s="116">
        <v>0</v>
      </c>
      <c r="J200" s="121">
        <v>1</v>
      </c>
      <c r="K200" s="116" t="s">
        <v>34</v>
      </c>
      <c r="L200" s="126">
        <v>124960.62918358667</v>
      </c>
      <c r="M200" s="123">
        <v>126805.53811844747</v>
      </c>
      <c r="N200" s="123">
        <f t="shared" ref="N200:N263" si="12">M200-L200</f>
        <v>1844.9089348607959</v>
      </c>
      <c r="O200" s="127">
        <f t="shared" ref="O200:O263" si="13">N200/L200</f>
        <v>1.4763921620067523E-2</v>
      </c>
      <c r="Q200" s="126">
        <v>272304.98335025331</v>
      </c>
      <c r="R200" s="123">
        <v>274149.89228511415</v>
      </c>
      <c r="S200" s="123">
        <f t="shared" ref="S200:S263" si="14">R200-Q200</f>
        <v>1844.9089348608395</v>
      </c>
      <c r="T200" s="127">
        <f t="shared" ref="T200:T263" si="15">S200/Q200</f>
        <v>6.7751567090779917E-3</v>
      </c>
    </row>
    <row r="201" spans="1:20" s="116" customFormat="1" ht="13" x14ac:dyDescent="0.3">
      <c r="A201" s="116">
        <v>195</v>
      </c>
      <c r="B201" s="125" t="s">
        <v>197</v>
      </c>
      <c r="C201" s="118">
        <v>6.75</v>
      </c>
      <c r="D201" s="119">
        <v>2846.6401499999997</v>
      </c>
      <c r="E201" s="120">
        <v>0.70530803335163506</v>
      </c>
      <c r="F201" s="121">
        <v>0.68806999999999985</v>
      </c>
      <c r="G201" s="120">
        <v>0.27077678367165225</v>
      </c>
      <c r="H201" s="118">
        <v>7.5</v>
      </c>
      <c r="I201" s="116">
        <v>0</v>
      </c>
      <c r="J201" s="121">
        <v>2</v>
      </c>
      <c r="K201" s="116" t="s">
        <v>34</v>
      </c>
      <c r="L201" s="126">
        <v>112807.46997866665</v>
      </c>
      <c r="M201" s="123">
        <v>115600.18137349999</v>
      </c>
      <c r="N201" s="123">
        <f t="shared" si="12"/>
        <v>2792.7113948333426</v>
      </c>
      <c r="O201" s="127">
        <f t="shared" si="13"/>
        <v>2.4756440290359144E-2</v>
      </c>
      <c r="Q201" s="126">
        <v>267210.59247866663</v>
      </c>
      <c r="R201" s="123">
        <v>270003.30387349997</v>
      </c>
      <c r="S201" s="123">
        <f t="shared" si="14"/>
        <v>2792.7113948333426</v>
      </c>
      <c r="T201" s="127">
        <f t="shared" si="15"/>
        <v>1.0451349884478494E-2</v>
      </c>
    </row>
    <row r="202" spans="1:20" s="116" customFormat="1" ht="13" x14ac:dyDescent="0.3">
      <c r="A202" s="116">
        <v>196</v>
      </c>
      <c r="B202" s="125" t="s">
        <v>197</v>
      </c>
      <c r="C202" s="118">
        <v>21.599999999999998</v>
      </c>
      <c r="D202" s="119">
        <v>716.91460066666662</v>
      </c>
      <c r="E202" s="120">
        <v>5.1221759528179735E-2</v>
      </c>
      <c r="F202" s="121">
        <v>1</v>
      </c>
      <c r="G202" s="120">
        <v>0.82637695849829418</v>
      </c>
      <c r="H202" s="118">
        <v>24</v>
      </c>
      <c r="I202" s="116">
        <v>0</v>
      </c>
      <c r="J202" s="121">
        <v>1</v>
      </c>
      <c r="K202" s="116" t="s">
        <v>34</v>
      </c>
      <c r="L202" s="126">
        <v>164622.93619938666</v>
      </c>
      <c r="M202" s="123">
        <v>149779.85775766001</v>
      </c>
      <c r="N202" s="123">
        <f t="shared" si="12"/>
        <v>-14843.078441726655</v>
      </c>
      <c r="O202" s="127">
        <f t="shared" si="13"/>
        <v>-9.0164097326931023E-2</v>
      </c>
      <c r="Q202" s="126">
        <v>195854.80536605333</v>
      </c>
      <c r="R202" s="123">
        <v>181011.72692432668</v>
      </c>
      <c r="S202" s="123">
        <f t="shared" si="14"/>
        <v>-14843.078441726655</v>
      </c>
      <c r="T202" s="127">
        <f t="shared" si="15"/>
        <v>-7.5786133579847009E-2</v>
      </c>
    </row>
    <row r="203" spans="1:20" s="116" customFormat="1" ht="13" x14ac:dyDescent="0.3">
      <c r="A203" s="116">
        <v>197</v>
      </c>
      <c r="B203" s="125" t="s">
        <v>197</v>
      </c>
      <c r="C203" s="118">
        <v>0.96133593333333323</v>
      </c>
      <c r="D203" s="119">
        <v>102.21965250833335</v>
      </c>
      <c r="E203" s="120">
        <v>0.13321788852595373</v>
      </c>
      <c r="F203" s="121">
        <v>7.8700000000000003E-3</v>
      </c>
      <c r="G203" s="120">
        <v>0.77813877413763355</v>
      </c>
      <c r="H203" s="118">
        <v>0.5</v>
      </c>
      <c r="I203" s="116">
        <v>63</v>
      </c>
      <c r="J203" s="121">
        <v>1</v>
      </c>
      <c r="K203" s="116" t="s">
        <v>37</v>
      </c>
      <c r="L203" s="126">
        <v>7776.0383620506664</v>
      </c>
      <c r="M203" s="123">
        <v>7189.5044159790823</v>
      </c>
      <c r="N203" s="123">
        <f t="shared" si="12"/>
        <v>-586.53394607158407</v>
      </c>
      <c r="O203" s="127">
        <f t="shared" si="13"/>
        <v>-7.542837609110066E-2</v>
      </c>
      <c r="Q203" s="126">
        <v>15742.993362050664</v>
      </c>
      <c r="R203" s="123">
        <v>15156.459415979079</v>
      </c>
      <c r="S203" s="123">
        <f t="shared" si="14"/>
        <v>-586.53394607158407</v>
      </c>
      <c r="T203" s="127">
        <f t="shared" si="15"/>
        <v>-3.7256824835196579E-2</v>
      </c>
    </row>
    <row r="204" spans="1:20" s="116" customFormat="1" ht="13" x14ac:dyDescent="0.3">
      <c r="A204" s="116">
        <v>198</v>
      </c>
      <c r="B204" s="125" t="s">
        <v>197</v>
      </c>
      <c r="C204" s="118">
        <v>129.32999999999998</v>
      </c>
      <c r="D204" s="119">
        <v>1894.9801610000002</v>
      </c>
      <c r="E204" s="120">
        <v>2.2543178490300152E-2</v>
      </c>
      <c r="F204" s="121">
        <v>0.22284000000000004</v>
      </c>
      <c r="G204" s="120">
        <v>1</v>
      </c>
      <c r="H204" s="118">
        <v>143.70000000000002</v>
      </c>
      <c r="I204" s="116">
        <v>470</v>
      </c>
      <c r="J204" s="121">
        <v>2</v>
      </c>
      <c r="K204" s="116" t="s">
        <v>36</v>
      </c>
      <c r="L204" s="126">
        <v>411661.74842761346</v>
      </c>
      <c r="M204" s="123">
        <v>337714.18158162339</v>
      </c>
      <c r="N204" s="123">
        <f t="shared" si="12"/>
        <v>-73947.566845990077</v>
      </c>
      <c r="O204" s="127">
        <f t="shared" si="13"/>
        <v>-0.17963186312170321</v>
      </c>
      <c r="Q204" s="126">
        <v>532697.91342761344</v>
      </c>
      <c r="R204" s="123">
        <v>458750.34658162337</v>
      </c>
      <c r="S204" s="123">
        <f t="shared" si="14"/>
        <v>-73947.566845990077</v>
      </c>
      <c r="T204" s="127">
        <f t="shared" si="15"/>
        <v>-0.13881707621150383</v>
      </c>
    </row>
    <row r="205" spans="1:20" s="116" customFormat="1" ht="13" x14ac:dyDescent="0.3">
      <c r="A205" s="116">
        <v>199</v>
      </c>
      <c r="B205" s="125" t="s">
        <v>197</v>
      </c>
      <c r="C205" s="118">
        <v>64.799999999999983</v>
      </c>
      <c r="D205" s="119">
        <v>520.13359166666669</v>
      </c>
      <c r="E205" s="120">
        <v>2.0966341688531901E-2</v>
      </c>
      <c r="F205" s="121">
        <v>0.33961999999999998</v>
      </c>
      <c r="G205" s="120">
        <v>1</v>
      </c>
      <c r="H205" s="118">
        <v>72</v>
      </c>
      <c r="I205" s="116">
        <v>140</v>
      </c>
      <c r="J205" s="121">
        <v>1</v>
      </c>
      <c r="K205" s="116" t="s">
        <v>36</v>
      </c>
      <c r="L205" s="126">
        <v>295780.98849066673</v>
      </c>
      <c r="M205" s="123">
        <v>255119.31199658336</v>
      </c>
      <c r="N205" s="123">
        <f t="shared" si="12"/>
        <v>-40661.676494083367</v>
      </c>
      <c r="O205" s="127">
        <f t="shared" si="13"/>
        <v>-0.1374722449254592</v>
      </c>
      <c r="Q205" s="126">
        <v>322946.54849066673</v>
      </c>
      <c r="R205" s="123">
        <v>282284.87199658336</v>
      </c>
      <c r="S205" s="123">
        <f t="shared" si="14"/>
        <v>-40661.676494083367</v>
      </c>
      <c r="T205" s="127">
        <f t="shared" si="15"/>
        <v>-0.12590837921668793</v>
      </c>
    </row>
    <row r="206" spans="1:20" s="116" customFormat="1" ht="13" x14ac:dyDescent="0.3">
      <c r="A206" s="116">
        <v>200</v>
      </c>
      <c r="B206" s="125" t="s">
        <v>197</v>
      </c>
      <c r="C206" s="118">
        <v>0.18095833333333333</v>
      </c>
      <c r="D206" s="119">
        <v>24.004985750000003</v>
      </c>
      <c r="E206" s="120">
        <v>0.16507802270726746</v>
      </c>
      <c r="F206" s="121">
        <v>1.5699999999999995E-2</v>
      </c>
      <c r="G206" s="120">
        <v>0.72234699606962383</v>
      </c>
      <c r="H206" s="118">
        <v>9.9999999999999992E-2</v>
      </c>
      <c r="I206" s="116">
        <v>6</v>
      </c>
      <c r="J206" s="121">
        <v>2</v>
      </c>
      <c r="K206" s="116" t="s">
        <v>37</v>
      </c>
      <c r="L206" s="126">
        <v>1938.4921120266663</v>
      </c>
      <c r="M206" s="123">
        <v>1876.609533850833</v>
      </c>
      <c r="N206" s="123">
        <f t="shared" si="12"/>
        <v>-61.88257817583326</v>
      </c>
      <c r="O206" s="127">
        <f t="shared" si="13"/>
        <v>-3.1923048740774028E-2</v>
      </c>
      <c r="Q206" s="126">
        <v>3270.211278693333</v>
      </c>
      <c r="R206" s="123">
        <v>3208.3287005174998</v>
      </c>
      <c r="S206" s="123">
        <f t="shared" si="14"/>
        <v>-61.88257817583326</v>
      </c>
      <c r="T206" s="127">
        <f t="shared" si="15"/>
        <v>-1.8923113188136109E-2</v>
      </c>
    </row>
    <row r="207" spans="1:20" s="116" customFormat="1" ht="13" x14ac:dyDescent="0.3">
      <c r="A207" s="116">
        <v>201</v>
      </c>
      <c r="B207" s="125" t="s">
        <v>197</v>
      </c>
      <c r="C207" s="118">
        <v>0.99140000000000006</v>
      </c>
      <c r="D207" s="119">
        <v>69.914191666666667</v>
      </c>
      <c r="E207" s="120">
        <v>9.5126008439415627E-2</v>
      </c>
      <c r="F207" s="121">
        <v>1.585E-2</v>
      </c>
      <c r="G207" s="120">
        <v>0.68686494496189665</v>
      </c>
      <c r="H207" s="118">
        <v>1.0999999999999999</v>
      </c>
      <c r="I207" s="116">
        <v>68.299999999999983</v>
      </c>
      <c r="J207" s="121">
        <v>1</v>
      </c>
      <c r="K207" s="116" t="s">
        <v>37</v>
      </c>
      <c r="L207" s="126">
        <v>7854.9821520000014</v>
      </c>
      <c r="M207" s="123">
        <v>6928.3187705833325</v>
      </c>
      <c r="N207" s="123">
        <f t="shared" si="12"/>
        <v>-926.66338141666893</v>
      </c>
      <c r="O207" s="127">
        <f t="shared" si="13"/>
        <v>-0.11797141781929141</v>
      </c>
      <c r="Q207" s="126">
        <v>13929.762152000001</v>
      </c>
      <c r="R207" s="123">
        <v>13003.098770583332</v>
      </c>
      <c r="S207" s="123">
        <f t="shared" si="14"/>
        <v>-926.66338141666893</v>
      </c>
      <c r="T207" s="127">
        <f t="shared" si="15"/>
        <v>-6.6523991673728675E-2</v>
      </c>
    </row>
    <row r="208" spans="1:20" s="116" customFormat="1" ht="13" x14ac:dyDescent="0.3">
      <c r="A208" s="116">
        <v>202</v>
      </c>
      <c r="B208" s="125" t="s">
        <v>197</v>
      </c>
      <c r="C208" s="118">
        <v>20.702499999999997</v>
      </c>
      <c r="D208" s="119">
        <v>0</v>
      </c>
      <c r="E208" s="120">
        <v>0</v>
      </c>
      <c r="F208" s="121">
        <v>7.6920000000000002E-2</v>
      </c>
      <c r="G208" s="120">
        <v>0</v>
      </c>
      <c r="H208" s="118">
        <v>12.5</v>
      </c>
      <c r="I208" s="116">
        <v>150</v>
      </c>
      <c r="J208" s="121">
        <v>1</v>
      </c>
      <c r="K208" s="116" t="s">
        <v>36</v>
      </c>
      <c r="L208" s="126">
        <v>91247.227620000005</v>
      </c>
      <c r="M208" s="123">
        <v>76858.990119999988</v>
      </c>
      <c r="N208" s="123">
        <f t="shared" si="12"/>
        <v>-14388.237500000017</v>
      </c>
      <c r="O208" s="127">
        <f t="shared" si="13"/>
        <v>-0.15768410586587878</v>
      </c>
      <c r="Q208" s="126">
        <v>91247.227620000005</v>
      </c>
      <c r="R208" s="123">
        <v>76858.990119999988</v>
      </c>
      <c r="S208" s="123">
        <f t="shared" si="14"/>
        <v>-14388.237500000017</v>
      </c>
      <c r="T208" s="127">
        <f t="shared" si="15"/>
        <v>-0.15768410586587878</v>
      </c>
    </row>
    <row r="209" spans="1:20" s="116" customFormat="1" ht="13" x14ac:dyDescent="0.3">
      <c r="A209" s="116">
        <v>203</v>
      </c>
      <c r="B209" s="125" t="s">
        <v>197</v>
      </c>
      <c r="C209" s="118">
        <v>0.41177499999999995</v>
      </c>
      <c r="D209" s="119">
        <v>29.711000000000002</v>
      </c>
      <c r="E209" s="120">
        <v>9.0524911032028491E-2</v>
      </c>
      <c r="F209" s="121">
        <v>3.32E-3</v>
      </c>
      <c r="G209" s="120">
        <v>0.82319331287694419</v>
      </c>
      <c r="H209" s="118">
        <v>9.9999999999999992E-2</v>
      </c>
      <c r="I209" s="116">
        <v>30</v>
      </c>
      <c r="J209" s="121">
        <v>1</v>
      </c>
      <c r="K209" s="116" t="s">
        <v>37</v>
      </c>
      <c r="L209" s="126">
        <v>2335.1852955333334</v>
      </c>
      <c r="M209" s="123">
        <v>2065.7109805333334</v>
      </c>
      <c r="N209" s="123">
        <f t="shared" si="12"/>
        <v>-269.47431499999993</v>
      </c>
      <c r="O209" s="127">
        <f t="shared" si="13"/>
        <v>-0.11539740144623284</v>
      </c>
      <c r="Q209" s="126">
        <v>4841.8311288666664</v>
      </c>
      <c r="R209" s="123">
        <v>4572.3568138666669</v>
      </c>
      <c r="S209" s="123">
        <f t="shared" si="14"/>
        <v>-269.47431499999948</v>
      </c>
      <c r="T209" s="127">
        <f t="shared" si="15"/>
        <v>-5.5655455101152128E-2</v>
      </c>
    </row>
    <row r="210" spans="1:20" s="116" customFormat="1" ht="13" x14ac:dyDescent="0.3">
      <c r="A210" s="116">
        <v>204</v>
      </c>
      <c r="B210" s="125" t="s">
        <v>197</v>
      </c>
      <c r="C210" s="118">
        <v>0.71635633333333348</v>
      </c>
      <c r="D210" s="119">
        <v>14.153228091666664</v>
      </c>
      <c r="E210" s="120">
        <v>2.4784070695272015E-2</v>
      </c>
      <c r="F210" s="121">
        <v>4.28E-3</v>
      </c>
      <c r="G210" s="120">
        <v>0.9496971464271744</v>
      </c>
      <c r="H210" s="118">
        <v>0.35000000000000003</v>
      </c>
      <c r="I210" s="116">
        <v>81.399999999999991</v>
      </c>
      <c r="J210" s="121">
        <v>1</v>
      </c>
      <c r="K210" s="116" t="s">
        <v>34</v>
      </c>
      <c r="L210" s="126">
        <v>3738.380127764</v>
      </c>
      <c r="M210" s="123">
        <v>3269.9956076815829</v>
      </c>
      <c r="N210" s="123">
        <f t="shared" si="12"/>
        <v>-468.38452008241711</v>
      </c>
      <c r="O210" s="127">
        <f t="shared" si="13"/>
        <v>-0.1252907687487006</v>
      </c>
      <c r="Q210" s="126">
        <v>5132.3009610973331</v>
      </c>
      <c r="R210" s="123">
        <v>4663.916441014916</v>
      </c>
      <c r="S210" s="123">
        <f t="shared" si="14"/>
        <v>-468.38452008241711</v>
      </c>
      <c r="T210" s="127">
        <f t="shared" si="15"/>
        <v>-9.1262091532191086E-2</v>
      </c>
    </row>
    <row r="211" spans="1:20" s="116" customFormat="1" ht="13" x14ac:dyDescent="0.3">
      <c r="A211" s="116">
        <v>205</v>
      </c>
      <c r="B211" s="125" t="s">
        <v>197</v>
      </c>
      <c r="C211" s="118">
        <v>5.8531666666666666</v>
      </c>
      <c r="D211" s="119">
        <v>1676.7976666666666</v>
      </c>
      <c r="E211" s="120">
        <v>0.39011261973893185</v>
      </c>
      <c r="F211" s="121">
        <v>1</v>
      </c>
      <c r="G211" s="120">
        <v>0.59858977587509432</v>
      </c>
      <c r="H211" s="118">
        <v>6.5</v>
      </c>
      <c r="I211" s="116">
        <v>0</v>
      </c>
      <c r="J211" s="121">
        <v>1</v>
      </c>
      <c r="K211" s="116" t="s">
        <v>34</v>
      </c>
      <c r="L211" s="126">
        <v>57525.322009999996</v>
      </c>
      <c r="M211" s="123">
        <v>58662.594219999992</v>
      </c>
      <c r="N211" s="123">
        <f t="shared" si="12"/>
        <v>1137.2722099999955</v>
      </c>
      <c r="O211" s="127">
        <f t="shared" si="13"/>
        <v>1.9769940788898082E-2</v>
      </c>
      <c r="Q211" s="126">
        <v>153227.48117666668</v>
      </c>
      <c r="R211" s="123">
        <v>154364.75338666668</v>
      </c>
      <c r="S211" s="123">
        <f t="shared" si="14"/>
        <v>1137.2722099999955</v>
      </c>
      <c r="T211" s="127">
        <f t="shared" si="15"/>
        <v>7.4221164589187158E-3</v>
      </c>
    </row>
    <row r="212" spans="1:20" s="116" customFormat="1" ht="13" x14ac:dyDescent="0.3">
      <c r="A212" s="116">
        <v>206</v>
      </c>
      <c r="B212" s="125" t="s">
        <v>197</v>
      </c>
      <c r="C212" s="118">
        <v>4.5142666666666669</v>
      </c>
      <c r="D212" s="119">
        <v>1473.6045416666666</v>
      </c>
      <c r="E212" s="120">
        <v>0.43214513582109276</v>
      </c>
      <c r="F212" s="121">
        <v>1</v>
      </c>
      <c r="G212" s="120">
        <v>0.42117074145747579</v>
      </c>
      <c r="H212" s="118">
        <v>5</v>
      </c>
      <c r="I212" s="116">
        <v>0</v>
      </c>
      <c r="J212" s="121">
        <v>1</v>
      </c>
      <c r="K212" s="116" t="s">
        <v>34</v>
      </c>
      <c r="L212" s="126">
        <v>77611.508013333325</v>
      </c>
      <c r="M212" s="123">
        <v>77977.438208749998</v>
      </c>
      <c r="N212" s="123">
        <f t="shared" si="12"/>
        <v>365.93019541667309</v>
      </c>
      <c r="O212" s="127">
        <f t="shared" si="13"/>
        <v>4.714896086722189E-3</v>
      </c>
      <c r="Q212" s="126">
        <v>160881.60884666664</v>
      </c>
      <c r="R212" s="123">
        <v>161247.53904208331</v>
      </c>
      <c r="S212" s="123">
        <f t="shared" si="14"/>
        <v>365.93019541667309</v>
      </c>
      <c r="T212" s="127">
        <f t="shared" si="15"/>
        <v>2.2745309301663843E-3</v>
      </c>
    </row>
    <row r="213" spans="1:20" s="116" customFormat="1" ht="13" x14ac:dyDescent="0.3">
      <c r="A213" s="116">
        <v>207</v>
      </c>
      <c r="B213" s="125" t="s">
        <v>197</v>
      </c>
      <c r="C213" s="118">
        <v>12.599999999999996</v>
      </c>
      <c r="D213" s="119">
        <v>841.35204166666665</v>
      </c>
      <c r="E213" s="120">
        <v>0.36431187361834472</v>
      </c>
      <c r="F213" s="121">
        <v>1</v>
      </c>
      <c r="G213" s="120">
        <v>0.52357158950842275</v>
      </c>
      <c r="H213" s="118">
        <v>14</v>
      </c>
      <c r="I213" s="116">
        <v>0</v>
      </c>
      <c r="J213" s="121">
        <v>1</v>
      </c>
      <c r="K213" s="116" t="s">
        <v>34</v>
      </c>
      <c r="L213" s="126">
        <v>116215.39484666666</v>
      </c>
      <c r="M213" s="123">
        <v>109518.36078375002</v>
      </c>
      <c r="N213" s="123">
        <f t="shared" si="12"/>
        <v>-6697.0340629166458</v>
      </c>
      <c r="O213" s="127">
        <f t="shared" si="13"/>
        <v>-5.7626049214500714E-2</v>
      </c>
      <c r="Q213" s="126">
        <v>163225.71317999999</v>
      </c>
      <c r="R213" s="123">
        <v>156528.67911708335</v>
      </c>
      <c r="S213" s="123">
        <f t="shared" si="14"/>
        <v>-6697.0340629166458</v>
      </c>
      <c r="T213" s="127">
        <f t="shared" si="15"/>
        <v>-4.1029283514487543E-2</v>
      </c>
    </row>
    <row r="214" spans="1:20" s="116" customFormat="1" ht="13" x14ac:dyDescent="0.3">
      <c r="A214" s="116">
        <v>208</v>
      </c>
      <c r="B214" s="125" t="s">
        <v>197</v>
      </c>
      <c r="C214" s="118">
        <v>180</v>
      </c>
      <c r="D214" s="119">
        <v>36499.611683333336</v>
      </c>
      <c r="E214" s="120">
        <v>0.28609706838571292</v>
      </c>
      <c r="F214" s="121">
        <v>1</v>
      </c>
      <c r="G214" s="120">
        <v>0.46887627427553191</v>
      </c>
      <c r="H214" s="118">
        <v>200</v>
      </c>
      <c r="I214" s="116">
        <v>0</v>
      </c>
      <c r="J214" s="121">
        <v>1</v>
      </c>
      <c r="K214" s="116" t="s">
        <v>36</v>
      </c>
      <c r="L214" s="126">
        <v>1406383.0117346663</v>
      </c>
      <c r="M214" s="123">
        <v>1323574.4309914997</v>
      </c>
      <c r="N214" s="123">
        <f t="shared" si="12"/>
        <v>-82808.580743166618</v>
      </c>
      <c r="O214" s="127">
        <f t="shared" si="13"/>
        <v>-5.8880532580544001E-2</v>
      </c>
      <c r="Q214" s="126">
        <v>3331321.6334013334</v>
      </c>
      <c r="R214" s="123">
        <v>3248513.0526581667</v>
      </c>
      <c r="S214" s="123">
        <f t="shared" si="14"/>
        <v>-82808.580743166618</v>
      </c>
      <c r="T214" s="127">
        <f t="shared" si="15"/>
        <v>-2.4857576018145602E-2</v>
      </c>
    </row>
    <row r="215" spans="1:20" s="116" customFormat="1" ht="13" x14ac:dyDescent="0.3">
      <c r="A215" s="116">
        <v>209</v>
      </c>
      <c r="B215" s="125" t="s">
        <v>197</v>
      </c>
      <c r="C215" s="118">
        <v>91.185757633333324</v>
      </c>
      <c r="D215" s="119">
        <v>8487.9681873333338</v>
      </c>
      <c r="E215" s="120">
        <v>0.11818110175805745</v>
      </c>
      <c r="F215" s="121">
        <v>0.51429000000000002</v>
      </c>
      <c r="G215" s="120">
        <v>0.87809606408044449</v>
      </c>
      <c r="H215" s="118">
        <v>90</v>
      </c>
      <c r="I215" s="116">
        <v>85</v>
      </c>
      <c r="J215" s="121">
        <v>1</v>
      </c>
      <c r="K215" s="116" t="s">
        <v>36</v>
      </c>
      <c r="L215" s="126">
        <v>420455.44877625332</v>
      </c>
      <c r="M215" s="123">
        <v>395301.47002655995</v>
      </c>
      <c r="N215" s="123">
        <f t="shared" si="12"/>
        <v>-25153.978749693371</v>
      </c>
      <c r="O215" s="127">
        <f t="shared" si="13"/>
        <v>-5.9825550656804879E-2</v>
      </c>
      <c r="Q215" s="126">
        <v>897382.60210958659</v>
      </c>
      <c r="R215" s="123">
        <v>872228.62335989322</v>
      </c>
      <c r="S215" s="123">
        <f t="shared" si="14"/>
        <v>-25153.978749693371</v>
      </c>
      <c r="T215" s="127">
        <f t="shared" si="15"/>
        <v>-2.8030383796789519E-2</v>
      </c>
    </row>
    <row r="216" spans="1:20" s="116" customFormat="1" ht="13" x14ac:dyDescent="0.3">
      <c r="A216" s="116">
        <v>210</v>
      </c>
      <c r="B216" s="125" t="s">
        <v>197</v>
      </c>
      <c r="C216" s="118">
        <v>8.3030333333333335</v>
      </c>
      <c r="D216" s="119">
        <v>4318.5211833333333</v>
      </c>
      <c r="E216" s="120">
        <v>0.68075747329371394</v>
      </c>
      <c r="F216" s="121">
        <v>6.2540000000000012E-2</v>
      </c>
      <c r="G216" s="120">
        <v>0.18204469641914078</v>
      </c>
      <c r="H216" s="118">
        <v>1</v>
      </c>
      <c r="I216" s="116">
        <v>4.9900000000000011</v>
      </c>
      <c r="J216" s="121">
        <v>2</v>
      </c>
      <c r="K216" s="116" t="s">
        <v>35</v>
      </c>
      <c r="L216" s="126">
        <v>124986.37423466665</v>
      </c>
      <c r="M216" s="123">
        <v>130249.83341983335</v>
      </c>
      <c r="N216" s="123">
        <f t="shared" si="12"/>
        <v>5263.4591851666919</v>
      </c>
      <c r="O216" s="127">
        <f t="shared" si="13"/>
        <v>4.2112263975946272E-2</v>
      </c>
      <c r="Q216" s="126">
        <v>369886.89590133331</v>
      </c>
      <c r="R216" s="123">
        <v>375150.3550865</v>
      </c>
      <c r="S216" s="123">
        <f t="shared" si="14"/>
        <v>5263.4591851666919</v>
      </c>
      <c r="T216" s="127">
        <f t="shared" si="15"/>
        <v>1.4229915261909441E-2</v>
      </c>
    </row>
    <row r="217" spans="1:20" s="116" customFormat="1" ht="13" x14ac:dyDescent="0.3">
      <c r="A217" s="116">
        <v>211</v>
      </c>
      <c r="B217" s="125" t="s">
        <v>197</v>
      </c>
      <c r="C217" s="118">
        <v>2.6999999999999997</v>
      </c>
      <c r="D217" s="119">
        <v>12.358499999999999</v>
      </c>
      <c r="E217" s="120">
        <v>2.0154109589041097E-2</v>
      </c>
      <c r="F217" s="121">
        <v>2.778000000000001E-2</v>
      </c>
      <c r="G217" s="120">
        <v>0.97435897435897434</v>
      </c>
      <c r="H217" s="118">
        <v>3</v>
      </c>
      <c r="I217" s="116">
        <v>105</v>
      </c>
      <c r="J217" s="121">
        <v>1</v>
      </c>
      <c r="K217" s="116" t="s">
        <v>37</v>
      </c>
      <c r="L217" s="126">
        <v>9138.466112133332</v>
      </c>
      <c r="M217" s="123">
        <v>7307.2970971333316</v>
      </c>
      <c r="N217" s="123">
        <f t="shared" si="12"/>
        <v>-1831.1690150000004</v>
      </c>
      <c r="O217" s="127">
        <f t="shared" si="13"/>
        <v>-0.20038034748180761</v>
      </c>
      <c r="Q217" s="126">
        <v>9563.9519454666661</v>
      </c>
      <c r="R217" s="123">
        <v>7732.7829304666648</v>
      </c>
      <c r="S217" s="123">
        <f t="shared" si="14"/>
        <v>-1831.1690150000013</v>
      </c>
      <c r="T217" s="127">
        <f t="shared" si="15"/>
        <v>-0.19146572728943703</v>
      </c>
    </row>
    <row r="218" spans="1:20" s="116" customFormat="1" ht="13" x14ac:dyDescent="0.3">
      <c r="A218" s="116">
        <v>212</v>
      </c>
      <c r="B218" s="125" t="s">
        <v>197</v>
      </c>
      <c r="C218" s="118">
        <v>1.2932554333333333</v>
      </c>
      <c r="D218" s="119">
        <v>238.45947892499998</v>
      </c>
      <c r="E218" s="120">
        <v>0.19076209834814828</v>
      </c>
      <c r="F218" s="121">
        <v>5.519999999999998E-3</v>
      </c>
      <c r="G218" s="120">
        <v>0.85452969164663339</v>
      </c>
      <c r="H218" s="118">
        <v>0.79999999999999993</v>
      </c>
      <c r="I218" s="116">
        <v>48</v>
      </c>
      <c r="J218" s="121">
        <v>1</v>
      </c>
      <c r="K218" s="116" t="s">
        <v>37</v>
      </c>
      <c r="L218" s="126">
        <v>7036.6620250973328</v>
      </c>
      <c r="M218" s="123">
        <v>7355.7675833565818</v>
      </c>
      <c r="N218" s="123">
        <f t="shared" si="12"/>
        <v>319.10555825924894</v>
      </c>
      <c r="O218" s="127">
        <f t="shared" si="13"/>
        <v>4.5348996032651571E-2</v>
      </c>
      <c r="Q218" s="126">
        <v>17001.435358430666</v>
      </c>
      <c r="R218" s="123">
        <v>17320.540916689915</v>
      </c>
      <c r="S218" s="123">
        <f t="shared" si="14"/>
        <v>319.10555825924894</v>
      </c>
      <c r="T218" s="127">
        <f t="shared" si="15"/>
        <v>1.876933044367992E-2</v>
      </c>
    </row>
    <row r="219" spans="1:20" s="116" customFormat="1" ht="13" x14ac:dyDescent="0.3">
      <c r="A219" s="116">
        <v>213</v>
      </c>
      <c r="B219" s="125" t="s">
        <v>197</v>
      </c>
      <c r="C219" s="118">
        <v>0.90000000000000024</v>
      </c>
      <c r="D219" s="119">
        <v>76.538133333333349</v>
      </c>
      <c r="E219" s="120">
        <v>0.12705617788520066</v>
      </c>
      <c r="F219" s="121">
        <v>1.4930000000000001E-2</v>
      </c>
      <c r="G219" s="120">
        <v>0.78877125802455228</v>
      </c>
      <c r="H219" s="118">
        <v>1</v>
      </c>
      <c r="I219" s="116">
        <v>66</v>
      </c>
      <c r="J219" s="121">
        <v>1</v>
      </c>
      <c r="K219" s="116" t="s">
        <v>37</v>
      </c>
      <c r="L219" s="126">
        <v>7371.0624306666678</v>
      </c>
      <c r="M219" s="123">
        <v>6865.8585986666667</v>
      </c>
      <c r="N219" s="123">
        <f t="shared" si="12"/>
        <v>-505.20383200000106</v>
      </c>
      <c r="O219" s="127">
        <f t="shared" si="13"/>
        <v>-6.8538807906190588E-2</v>
      </c>
      <c r="Q219" s="126">
        <v>13425.585764000001</v>
      </c>
      <c r="R219" s="123">
        <v>12920.381932</v>
      </c>
      <c r="S219" s="123">
        <f t="shared" si="14"/>
        <v>-505.20383200000106</v>
      </c>
      <c r="T219" s="127">
        <f t="shared" si="15"/>
        <v>-3.7629928472445381E-2</v>
      </c>
    </row>
    <row r="220" spans="1:20" s="116" customFormat="1" ht="13" x14ac:dyDescent="0.3">
      <c r="A220" s="116">
        <v>214</v>
      </c>
      <c r="B220" s="125" t="s">
        <v>197</v>
      </c>
      <c r="C220" s="118">
        <v>0.90000000000000024</v>
      </c>
      <c r="D220" s="119">
        <v>121.48480833333333</v>
      </c>
      <c r="E220" s="120">
        <v>0.20108451626643362</v>
      </c>
      <c r="F220" s="121">
        <v>7.3499999999999989E-3</v>
      </c>
      <c r="G220" s="120">
        <v>0.71197914476727076</v>
      </c>
      <c r="H220" s="118">
        <v>1</v>
      </c>
      <c r="I220" s="116">
        <v>66</v>
      </c>
      <c r="J220" s="121">
        <v>2</v>
      </c>
      <c r="K220" s="116" t="s">
        <v>37</v>
      </c>
      <c r="L220" s="126">
        <v>10008.708768000002</v>
      </c>
      <c r="M220" s="123">
        <v>9449.0926727500009</v>
      </c>
      <c r="N220" s="123">
        <f t="shared" si="12"/>
        <v>-559.61609525000131</v>
      </c>
      <c r="O220" s="127">
        <f t="shared" si="13"/>
        <v>-5.5912916263405978E-2</v>
      </c>
      <c r="Q220" s="126">
        <v>18795.582934666669</v>
      </c>
      <c r="R220" s="123">
        <v>18235.966839416666</v>
      </c>
      <c r="S220" s="123">
        <f t="shared" si="14"/>
        <v>-559.61609525000313</v>
      </c>
      <c r="T220" s="127">
        <f t="shared" si="15"/>
        <v>-2.9773808941985214E-2</v>
      </c>
    </row>
    <row r="221" spans="1:20" s="116" customFormat="1" ht="13" x14ac:dyDescent="0.3">
      <c r="A221" s="116">
        <v>215</v>
      </c>
      <c r="B221" s="125" t="s">
        <v>197</v>
      </c>
      <c r="C221" s="118">
        <v>0.90000000000000024</v>
      </c>
      <c r="D221" s="119">
        <v>78.940475000000006</v>
      </c>
      <c r="E221" s="120">
        <v>0.12384062870625444</v>
      </c>
      <c r="F221" s="121">
        <v>1.4930000000000001E-2</v>
      </c>
      <c r="G221" s="120">
        <v>0.79988958040554103</v>
      </c>
      <c r="H221" s="118">
        <v>1</v>
      </c>
      <c r="I221" s="116">
        <v>66</v>
      </c>
      <c r="J221" s="121">
        <v>1</v>
      </c>
      <c r="K221" s="116" t="s">
        <v>37</v>
      </c>
      <c r="L221" s="126">
        <v>7003.8467591333319</v>
      </c>
      <c r="M221" s="123">
        <v>6485.9167538833326</v>
      </c>
      <c r="N221" s="123">
        <f t="shared" si="12"/>
        <v>-517.93000524999934</v>
      </c>
      <c r="O221" s="127">
        <f t="shared" si="13"/>
        <v>-7.3949362837585686E-2</v>
      </c>
      <c r="Q221" s="126">
        <v>13964.698425800001</v>
      </c>
      <c r="R221" s="123">
        <v>13446.768420550001</v>
      </c>
      <c r="S221" s="123">
        <f t="shared" si="14"/>
        <v>-517.93000525000025</v>
      </c>
      <c r="T221" s="127">
        <f t="shared" si="15"/>
        <v>-3.7088520600854248E-2</v>
      </c>
    </row>
    <row r="222" spans="1:20" s="116" customFormat="1" ht="13" x14ac:dyDescent="0.3">
      <c r="A222" s="116">
        <v>216</v>
      </c>
      <c r="B222" s="125" t="s">
        <v>197</v>
      </c>
      <c r="C222" s="118">
        <v>0.99583333333333324</v>
      </c>
      <c r="D222" s="119">
        <v>92.654666666666671</v>
      </c>
      <c r="E222" s="120">
        <v>0.1158067526580675</v>
      </c>
      <c r="F222" s="121">
        <v>6.0899999999999991E-3</v>
      </c>
      <c r="G222" s="120">
        <v>0.72771577906483964</v>
      </c>
      <c r="H222" s="118">
        <v>0.5</v>
      </c>
      <c r="I222" s="116">
        <v>81.600000000000009</v>
      </c>
      <c r="J222" s="121">
        <v>1</v>
      </c>
      <c r="K222" s="116" t="s">
        <v>37</v>
      </c>
      <c r="L222" s="126">
        <v>8447.6373133333327</v>
      </c>
      <c r="M222" s="123">
        <v>7458.956893333333</v>
      </c>
      <c r="N222" s="123">
        <f t="shared" si="12"/>
        <v>-988.68041999999969</v>
      </c>
      <c r="O222" s="127">
        <f t="shared" si="13"/>
        <v>-0.11703632427963206</v>
      </c>
      <c r="Q222" s="126">
        <v>15284.768146666665</v>
      </c>
      <c r="R222" s="123">
        <v>14296.087726666667</v>
      </c>
      <c r="S222" s="123">
        <f t="shared" si="14"/>
        <v>-988.68041999999878</v>
      </c>
      <c r="T222" s="127">
        <f t="shared" si="15"/>
        <v>-6.4684031220690275E-2</v>
      </c>
    </row>
    <row r="223" spans="1:20" s="116" customFormat="1" ht="13" x14ac:dyDescent="0.3">
      <c r="A223" s="116">
        <v>217</v>
      </c>
      <c r="B223" s="125" t="s">
        <v>197</v>
      </c>
      <c r="C223" s="118">
        <v>78.049750000000003</v>
      </c>
      <c r="D223" s="119">
        <v>44508.053816666659</v>
      </c>
      <c r="E223" s="120">
        <v>0.72007200414729566</v>
      </c>
      <c r="F223" s="121">
        <v>1</v>
      </c>
      <c r="G223" s="120">
        <v>0.18553579641269347</v>
      </c>
      <c r="H223" s="118">
        <v>60</v>
      </c>
      <c r="I223" s="116">
        <v>0</v>
      </c>
      <c r="J223" s="121">
        <v>1</v>
      </c>
      <c r="K223" s="116" t="s">
        <v>34</v>
      </c>
      <c r="L223" s="126">
        <v>1104044.4320886666</v>
      </c>
      <c r="M223" s="123">
        <v>1175033.8676368336</v>
      </c>
      <c r="N223" s="123">
        <f t="shared" si="12"/>
        <v>70989.435548166977</v>
      </c>
      <c r="O223" s="127">
        <f t="shared" si="13"/>
        <v>6.4299437128510203E-2</v>
      </c>
      <c r="Q223" s="126">
        <v>3534371.2754219999</v>
      </c>
      <c r="R223" s="123">
        <v>3605360.7109701671</v>
      </c>
      <c r="S223" s="123">
        <f t="shared" si="14"/>
        <v>70989.43554816721</v>
      </c>
      <c r="T223" s="127">
        <f t="shared" si="15"/>
        <v>2.0085449438158178E-2</v>
      </c>
    </row>
    <row r="224" spans="1:20" s="116" customFormat="1" ht="13" x14ac:dyDescent="0.3">
      <c r="A224" s="116">
        <v>218</v>
      </c>
      <c r="B224" s="125" t="s">
        <v>197</v>
      </c>
      <c r="C224" s="118">
        <v>12.664766666666663</v>
      </c>
      <c r="D224" s="119">
        <v>1351.4704333333332</v>
      </c>
      <c r="E224" s="120">
        <v>0.13839438452969183</v>
      </c>
      <c r="F224" s="121">
        <v>0.41176000000000007</v>
      </c>
      <c r="G224" s="120">
        <v>0.87856200527704487</v>
      </c>
      <c r="H224" s="118">
        <v>14</v>
      </c>
      <c r="I224" s="116">
        <v>20</v>
      </c>
      <c r="J224" s="121">
        <v>1</v>
      </c>
      <c r="K224" s="116" t="s">
        <v>35</v>
      </c>
      <c r="L224" s="126">
        <v>62315.529244266654</v>
      </c>
      <c r="M224" s="123">
        <v>61026.169755266659</v>
      </c>
      <c r="N224" s="123">
        <f t="shared" si="12"/>
        <v>-1289.3594889999949</v>
      </c>
      <c r="O224" s="127">
        <f t="shared" si="13"/>
        <v>-2.0690821447506565E-2</v>
      </c>
      <c r="Q224" s="126">
        <v>118343.20174426667</v>
      </c>
      <c r="R224" s="123">
        <v>117053.84225526667</v>
      </c>
      <c r="S224" s="123">
        <f t="shared" si="14"/>
        <v>-1289.3594889999949</v>
      </c>
      <c r="T224" s="127">
        <f t="shared" si="15"/>
        <v>-1.0895087085663203E-2</v>
      </c>
    </row>
    <row r="225" spans="1:20" s="116" customFormat="1" ht="13" x14ac:dyDescent="0.3">
      <c r="A225" s="116">
        <v>219</v>
      </c>
      <c r="B225" s="125" t="s">
        <v>197</v>
      </c>
      <c r="C225" s="118">
        <v>0.78776666666666673</v>
      </c>
      <c r="D225" s="119">
        <v>37.629841666666664</v>
      </c>
      <c r="E225" s="120">
        <v>5.9060183673811044E-2</v>
      </c>
      <c r="F225" s="121">
        <v>1.06E-3</v>
      </c>
      <c r="G225" s="120">
        <v>0.83086193345559345</v>
      </c>
      <c r="H225" s="118">
        <v>9.9999999999999992E-2</v>
      </c>
      <c r="I225" s="116">
        <v>88</v>
      </c>
      <c r="J225" s="121">
        <v>2</v>
      </c>
      <c r="K225" s="116" t="s">
        <v>37</v>
      </c>
      <c r="L225" s="126">
        <v>6574.9455640000006</v>
      </c>
      <c r="M225" s="123">
        <v>5893.5010990833325</v>
      </c>
      <c r="N225" s="123">
        <f t="shared" si="12"/>
        <v>-681.44446491666804</v>
      </c>
      <c r="O225" s="127">
        <f t="shared" si="13"/>
        <v>-0.10364260179548887</v>
      </c>
      <c r="Q225" s="126">
        <v>9439.6988973333337</v>
      </c>
      <c r="R225" s="123">
        <v>8758.2544324166665</v>
      </c>
      <c r="S225" s="123">
        <f t="shared" si="14"/>
        <v>-681.44446491666713</v>
      </c>
      <c r="T225" s="127">
        <f t="shared" si="15"/>
        <v>-7.2189216237519158E-2</v>
      </c>
    </row>
    <row r="226" spans="1:20" s="116" customFormat="1" ht="13" x14ac:dyDescent="0.3">
      <c r="A226" s="116">
        <v>220</v>
      </c>
      <c r="B226" s="125" t="s">
        <v>197</v>
      </c>
      <c r="C226" s="118">
        <v>0.67208333333333314</v>
      </c>
      <c r="D226" s="119">
        <v>27.023066666666665</v>
      </c>
      <c r="E226" s="120">
        <v>4.9970166770220023E-2</v>
      </c>
      <c r="F226" s="121">
        <v>1.6066666666666666E-3</v>
      </c>
      <c r="G226" s="120">
        <v>0.97912145476315193</v>
      </c>
      <c r="H226" s="118">
        <v>0.19999999999999998</v>
      </c>
      <c r="I226" s="116">
        <v>108.53833333333334</v>
      </c>
      <c r="J226" s="121">
        <v>2</v>
      </c>
      <c r="K226" s="116" t="s">
        <v>37</v>
      </c>
      <c r="L226" s="126">
        <v>2833.6502277333329</v>
      </c>
      <c r="M226" s="123">
        <v>2554.8865017333328</v>
      </c>
      <c r="N226" s="123">
        <f t="shared" si="12"/>
        <v>-278.76372600000013</v>
      </c>
      <c r="O226" s="127">
        <f t="shared" si="13"/>
        <v>-9.8376194518187313E-2</v>
      </c>
      <c r="Q226" s="126">
        <v>4772.5243943999994</v>
      </c>
      <c r="R226" s="123">
        <v>4493.7606683999993</v>
      </c>
      <c r="S226" s="123">
        <f t="shared" si="14"/>
        <v>-278.76372600000013</v>
      </c>
      <c r="T226" s="127">
        <f t="shared" si="15"/>
        <v>-5.8410120716637266E-2</v>
      </c>
    </row>
    <row r="227" spans="1:20" s="116" customFormat="1" ht="13" x14ac:dyDescent="0.3">
      <c r="A227" s="116">
        <v>221</v>
      </c>
      <c r="B227" s="125" t="s">
        <v>197</v>
      </c>
      <c r="C227" s="118">
        <v>3.3094999999999999</v>
      </c>
      <c r="D227" s="119">
        <v>107.00465833333334</v>
      </c>
      <c r="E227" s="120">
        <v>4.6498453160859099E-2</v>
      </c>
      <c r="F227" s="121">
        <v>1.6839999999999997E-2</v>
      </c>
      <c r="G227" s="120">
        <v>0.846402491882282</v>
      </c>
      <c r="H227" s="118">
        <v>2.5</v>
      </c>
      <c r="I227" s="116">
        <v>146</v>
      </c>
      <c r="J227" s="121">
        <v>1</v>
      </c>
      <c r="K227" s="116" t="s">
        <v>37</v>
      </c>
      <c r="L227" s="126">
        <v>17015.821895733337</v>
      </c>
      <c r="M227" s="123">
        <v>14156.947105649999</v>
      </c>
      <c r="N227" s="123">
        <f t="shared" si="12"/>
        <v>-2858.8747900833387</v>
      </c>
      <c r="O227" s="127">
        <f t="shared" si="13"/>
        <v>-0.16801273588789692</v>
      </c>
      <c r="Q227" s="126">
        <v>24441.219395733337</v>
      </c>
      <c r="R227" s="123">
        <v>21582.34460565</v>
      </c>
      <c r="S227" s="123">
        <f t="shared" si="14"/>
        <v>-2858.8747900833368</v>
      </c>
      <c r="T227" s="127">
        <f t="shared" si="15"/>
        <v>-0.11696940090404842</v>
      </c>
    </row>
    <row r="228" spans="1:20" s="116" customFormat="1" ht="13" x14ac:dyDescent="0.3">
      <c r="A228" s="116">
        <v>222</v>
      </c>
      <c r="B228" s="125" t="s">
        <v>197</v>
      </c>
      <c r="C228" s="118">
        <v>11.434899333333334</v>
      </c>
      <c r="D228" s="119">
        <v>3276.6000037500003</v>
      </c>
      <c r="E228" s="120">
        <v>0.38328961930593247</v>
      </c>
      <c r="F228" s="121">
        <v>1</v>
      </c>
      <c r="G228" s="120">
        <v>0.66460999598364046</v>
      </c>
      <c r="H228" s="118">
        <v>11.200000000000001</v>
      </c>
      <c r="I228" s="116">
        <v>0</v>
      </c>
      <c r="J228" s="121">
        <v>1</v>
      </c>
      <c r="K228" s="116" t="s">
        <v>34</v>
      </c>
      <c r="L228" s="126">
        <v>149309.05681313336</v>
      </c>
      <c r="M228" s="123">
        <v>152864.00014133748</v>
      </c>
      <c r="N228" s="123">
        <f t="shared" si="12"/>
        <v>3554.9433282041282</v>
      </c>
      <c r="O228" s="127">
        <f t="shared" si="13"/>
        <v>2.3809294654196973E-2</v>
      </c>
      <c r="Q228" s="126">
        <v>326177.34764646669</v>
      </c>
      <c r="R228" s="123">
        <v>329732.29097467085</v>
      </c>
      <c r="S228" s="123">
        <f t="shared" si="14"/>
        <v>3554.9433282041573</v>
      </c>
      <c r="T228" s="127">
        <f t="shared" si="15"/>
        <v>1.0898805063732531E-2</v>
      </c>
    </row>
    <row r="229" spans="1:20" s="116" customFormat="1" ht="13" x14ac:dyDescent="0.3">
      <c r="A229" s="116">
        <v>223</v>
      </c>
      <c r="B229" s="125" t="s">
        <v>197</v>
      </c>
      <c r="C229" s="118">
        <v>1.8000000000000005</v>
      </c>
      <c r="D229" s="119">
        <v>43.194299999999998</v>
      </c>
      <c r="E229" s="120">
        <v>4.5840001528201689E-2</v>
      </c>
      <c r="F229" s="121">
        <v>0.11111000000000003</v>
      </c>
      <c r="G229" s="120">
        <v>0.96873112319226806</v>
      </c>
      <c r="H229" s="118">
        <v>2</v>
      </c>
      <c r="I229" s="116">
        <v>16</v>
      </c>
      <c r="J229" s="121">
        <v>1</v>
      </c>
      <c r="K229" s="116" t="s">
        <v>37</v>
      </c>
      <c r="L229" s="126">
        <v>7717.3422073333322</v>
      </c>
      <c r="M229" s="123">
        <v>6706.8169369999996</v>
      </c>
      <c r="N229" s="123">
        <f t="shared" si="12"/>
        <v>-1010.5252703333326</v>
      </c>
      <c r="O229" s="127">
        <f t="shared" si="13"/>
        <v>-0.1309421356711499</v>
      </c>
      <c r="Q229" s="126">
        <v>10357.418873999999</v>
      </c>
      <c r="R229" s="123">
        <v>9346.8936036666673</v>
      </c>
      <c r="S229" s="123">
        <f t="shared" si="14"/>
        <v>-1010.5252703333317</v>
      </c>
      <c r="T229" s="127">
        <f t="shared" si="15"/>
        <v>-9.7565357028287336E-2</v>
      </c>
    </row>
    <row r="230" spans="1:20" s="116" customFormat="1" ht="13" x14ac:dyDescent="0.3">
      <c r="A230" s="116">
        <v>224</v>
      </c>
      <c r="B230" s="125" t="s">
        <v>197</v>
      </c>
      <c r="C230" s="118">
        <v>67.298266666666663</v>
      </c>
      <c r="D230" s="119">
        <v>4720.5340249999999</v>
      </c>
      <c r="E230" s="120">
        <v>8.7726353453351211E-2</v>
      </c>
      <c r="F230" s="121">
        <v>1</v>
      </c>
      <c r="G230" s="120">
        <v>0.81853636319481105</v>
      </c>
      <c r="H230" s="118">
        <v>49.199999999999996</v>
      </c>
      <c r="I230" s="116">
        <v>0</v>
      </c>
      <c r="J230" s="121">
        <v>1</v>
      </c>
      <c r="K230" s="116" t="s">
        <v>34</v>
      </c>
      <c r="L230" s="126">
        <v>339904.6420386667</v>
      </c>
      <c r="M230" s="123">
        <v>301032.39118891669</v>
      </c>
      <c r="N230" s="123">
        <f t="shared" si="12"/>
        <v>-38872.250849750009</v>
      </c>
      <c r="O230" s="127">
        <f t="shared" si="13"/>
        <v>-0.11436222411263215</v>
      </c>
      <c r="Q230" s="126">
        <v>622955.43453866674</v>
      </c>
      <c r="R230" s="123">
        <v>584083.18368891673</v>
      </c>
      <c r="S230" s="123">
        <f t="shared" si="14"/>
        <v>-38872.250849750009</v>
      </c>
      <c r="T230" s="127">
        <f t="shared" si="15"/>
        <v>-6.2399729891652808E-2</v>
      </c>
    </row>
    <row r="231" spans="1:20" s="116" customFormat="1" ht="13" x14ac:dyDescent="0.3">
      <c r="A231" s="116">
        <v>225</v>
      </c>
      <c r="B231" s="125" t="s">
        <v>197</v>
      </c>
      <c r="C231" s="118">
        <v>18.900000000000002</v>
      </c>
      <c r="D231" s="119">
        <v>65.245031008333328</v>
      </c>
      <c r="E231" s="120">
        <v>8.0969518087529533E-3</v>
      </c>
      <c r="F231" s="121">
        <v>2.4079999999999994E-2</v>
      </c>
      <c r="G231" s="120">
        <v>0.80238346284407291</v>
      </c>
      <c r="H231" s="118">
        <v>21</v>
      </c>
      <c r="I231" s="116">
        <v>851</v>
      </c>
      <c r="J231" s="121">
        <v>1</v>
      </c>
      <c r="K231" s="116" t="s">
        <v>37</v>
      </c>
      <c r="L231" s="126">
        <v>63003.860509663995</v>
      </c>
      <c r="M231" s="123">
        <v>49066.528087110746</v>
      </c>
      <c r="N231" s="123">
        <f t="shared" si="12"/>
        <v>-13937.332422553249</v>
      </c>
      <c r="O231" s="127">
        <f t="shared" si="13"/>
        <v>-0.22121394323789792</v>
      </c>
      <c r="Q231" s="126">
        <v>73210.622176330668</v>
      </c>
      <c r="R231" s="123">
        <v>59273.289753777412</v>
      </c>
      <c r="S231" s="123">
        <f t="shared" si="14"/>
        <v>-13937.332422553256</v>
      </c>
      <c r="T231" s="127">
        <f t="shared" si="15"/>
        <v>-0.1903730907925443</v>
      </c>
    </row>
    <row r="232" spans="1:20" s="116" customFormat="1" ht="13" x14ac:dyDescent="0.3">
      <c r="A232" s="116">
        <v>226</v>
      </c>
      <c r="B232" s="125" t="s">
        <v>197</v>
      </c>
      <c r="C232" s="118">
        <v>190.2901333333333</v>
      </c>
      <c r="D232" s="119">
        <v>88220.860350000017</v>
      </c>
      <c r="E232" s="120">
        <v>0.5960508090185892</v>
      </c>
      <c r="F232" s="121">
        <v>1</v>
      </c>
      <c r="G232" s="120">
        <v>0.2348394273261093</v>
      </c>
      <c r="H232" s="118">
        <v>190</v>
      </c>
      <c r="I232" s="116">
        <v>0</v>
      </c>
      <c r="J232" s="121">
        <v>1</v>
      </c>
      <c r="K232" s="116" t="s">
        <v>34</v>
      </c>
      <c r="L232" s="126">
        <v>2444335.1767613334</v>
      </c>
      <c r="M232" s="123">
        <v>2489650.4963048333</v>
      </c>
      <c r="N232" s="123">
        <f t="shared" si="12"/>
        <v>45315.319543499965</v>
      </c>
      <c r="O232" s="127">
        <f t="shared" si="13"/>
        <v>1.8538913964958492E-2</v>
      </c>
      <c r="Q232" s="126">
        <v>7207320.9175946675</v>
      </c>
      <c r="R232" s="123">
        <v>7252636.237138167</v>
      </c>
      <c r="S232" s="123">
        <f t="shared" si="14"/>
        <v>45315.3195434995</v>
      </c>
      <c r="T232" s="127">
        <f t="shared" si="15"/>
        <v>6.2874013883403978E-3</v>
      </c>
    </row>
    <row r="233" spans="1:20" s="116" customFormat="1" ht="13" x14ac:dyDescent="0.3">
      <c r="A233" s="116">
        <v>227</v>
      </c>
      <c r="B233" s="125" t="s">
        <v>197</v>
      </c>
      <c r="C233" s="118">
        <v>4.1352166666666657</v>
      </c>
      <c r="D233" s="119">
        <v>207.52454166666675</v>
      </c>
      <c r="E233" s="120">
        <v>6.2151332327050071E-2</v>
      </c>
      <c r="F233" s="121">
        <v>9.9000000000000025E-3</v>
      </c>
      <c r="G233" s="120">
        <v>0.84976091315748881</v>
      </c>
      <c r="H233" s="118">
        <v>3</v>
      </c>
      <c r="I233" s="116">
        <v>300</v>
      </c>
      <c r="J233" s="121">
        <v>1</v>
      </c>
      <c r="K233" s="116" t="s">
        <v>37</v>
      </c>
      <c r="L233" s="126">
        <v>19710.832850666669</v>
      </c>
      <c r="M233" s="123">
        <v>16543.556662749997</v>
      </c>
      <c r="N233" s="123">
        <f t="shared" si="12"/>
        <v>-3167.2761879166719</v>
      </c>
      <c r="O233" s="127">
        <f t="shared" si="13"/>
        <v>-0.16068708064811918</v>
      </c>
      <c r="Q233" s="126">
        <v>35909.872017333335</v>
      </c>
      <c r="R233" s="123">
        <v>32742.595829416663</v>
      </c>
      <c r="S233" s="123">
        <f t="shared" si="14"/>
        <v>-3167.2761879166719</v>
      </c>
      <c r="T233" s="127">
        <f t="shared" si="15"/>
        <v>-8.8200709442458031E-2</v>
      </c>
    </row>
    <row r="234" spans="1:20" s="116" customFormat="1" ht="13" x14ac:dyDescent="0.3">
      <c r="A234" s="116">
        <v>228</v>
      </c>
      <c r="B234" s="125" t="s">
        <v>197</v>
      </c>
      <c r="C234" s="118">
        <v>0.54</v>
      </c>
      <c r="D234" s="119">
        <v>56.789266666666684</v>
      </c>
      <c r="E234" s="120">
        <v>0.15902190511393127</v>
      </c>
      <c r="F234" s="121">
        <v>1.2880000000000001E-2</v>
      </c>
      <c r="G234" s="120">
        <v>0.76740645781588013</v>
      </c>
      <c r="H234" s="118">
        <v>0.59999999999999987</v>
      </c>
      <c r="I234" s="116">
        <v>46</v>
      </c>
      <c r="J234" s="121">
        <v>1</v>
      </c>
      <c r="K234" s="116" t="s">
        <v>37</v>
      </c>
      <c r="L234" s="126">
        <v>4010.5892861333323</v>
      </c>
      <c r="M234" s="123">
        <v>3707.8217521333331</v>
      </c>
      <c r="N234" s="123">
        <f t="shared" si="12"/>
        <v>-302.76753399999916</v>
      </c>
      <c r="O234" s="127">
        <f t="shared" si="13"/>
        <v>-7.549203181857142E-2</v>
      </c>
      <c r="Q234" s="126">
        <v>7952.4567861333308</v>
      </c>
      <c r="R234" s="123">
        <v>7649.689252133332</v>
      </c>
      <c r="S234" s="123">
        <f t="shared" si="14"/>
        <v>-302.7675339999987</v>
      </c>
      <c r="T234" s="127">
        <f t="shared" si="15"/>
        <v>-3.8072201099908311E-2</v>
      </c>
    </row>
    <row r="235" spans="1:20" s="116" customFormat="1" ht="13" x14ac:dyDescent="0.3">
      <c r="A235" s="116">
        <v>229</v>
      </c>
      <c r="B235" s="125" t="s">
        <v>197</v>
      </c>
      <c r="C235" s="118">
        <v>23.735981333333338</v>
      </c>
      <c r="D235" s="119">
        <v>8533.0748902500018</v>
      </c>
      <c r="E235" s="120">
        <v>0.49565814422486604</v>
      </c>
      <c r="F235" s="121">
        <v>1</v>
      </c>
      <c r="G235" s="120">
        <v>0.6253911377489243</v>
      </c>
      <c r="H235" s="118">
        <v>25.958333333333332</v>
      </c>
      <c r="I235" s="116">
        <v>0</v>
      </c>
      <c r="J235" s="121">
        <v>1</v>
      </c>
      <c r="K235" s="116" t="s">
        <v>34</v>
      </c>
      <c r="L235" s="126">
        <v>289654.72722572007</v>
      </c>
      <c r="M235" s="123">
        <v>308861.92022605584</v>
      </c>
      <c r="N235" s="123">
        <f t="shared" si="12"/>
        <v>19207.19300033577</v>
      </c>
      <c r="O235" s="127">
        <f t="shared" si="13"/>
        <v>6.6310649179801326E-2</v>
      </c>
      <c r="Q235" s="126">
        <v>747379.70222572004</v>
      </c>
      <c r="R235" s="123">
        <v>766586.89522605587</v>
      </c>
      <c r="S235" s="123">
        <f t="shared" si="14"/>
        <v>19207.193000335828</v>
      </c>
      <c r="T235" s="127">
        <f t="shared" si="15"/>
        <v>2.5699377362184455E-2</v>
      </c>
    </row>
    <row r="236" spans="1:20" s="116" customFormat="1" ht="13" x14ac:dyDescent="0.3">
      <c r="A236" s="116">
        <v>230</v>
      </c>
      <c r="B236" s="125" t="s">
        <v>197</v>
      </c>
      <c r="C236" s="118">
        <v>51.29999999999999</v>
      </c>
      <c r="D236" s="119">
        <v>14589.264000000003</v>
      </c>
      <c r="E236" s="120">
        <v>0.77486403344777199</v>
      </c>
      <c r="F236" s="121">
        <v>1</v>
      </c>
      <c r="G236" s="120">
        <v>0.11734334663224588</v>
      </c>
      <c r="H236" s="118">
        <v>57</v>
      </c>
      <c r="I236" s="116">
        <v>0</v>
      </c>
      <c r="J236" s="121">
        <v>1</v>
      </c>
      <c r="K236" s="116" t="s">
        <v>34</v>
      </c>
      <c r="L236" s="126">
        <v>464250.64478666661</v>
      </c>
      <c r="M236" s="123">
        <v>467327.27635999984</v>
      </c>
      <c r="N236" s="123">
        <f t="shared" si="12"/>
        <v>3076.6315733332303</v>
      </c>
      <c r="O236" s="127">
        <f t="shared" si="13"/>
        <v>6.6270916537919085E-3</v>
      </c>
      <c r="Q236" s="126">
        <v>1268832.7806199999</v>
      </c>
      <c r="R236" s="123">
        <v>1271909.412193333</v>
      </c>
      <c r="S236" s="123">
        <f t="shared" si="14"/>
        <v>3076.6315733331721</v>
      </c>
      <c r="T236" s="127">
        <f t="shared" si="15"/>
        <v>2.4247730830455161E-3</v>
      </c>
    </row>
    <row r="237" spans="1:20" s="116" customFormat="1" ht="13" x14ac:dyDescent="0.3">
      <c r="A237" s="116">
        <v>231</v>
      </c>
      <c r="B237" s="125" t="s">
        <v>197</v>
      </c>
      <c r="C237" s="118">
        <v>106.20000000000003</v>
      </c>
      <c r="D237" s="119">
        <v>314.69066666666669</v>
      </c>
      <c r="E237" s="120">
        <v>1.5001500035594063E-2</v>
      </c>
      <c r="F237" s="121">
        <v>0.55398999999999987</v>
      </c>
      <c r="G237" s="120">
        <v>1</v>
      </c>
      <c r="H237" s="118">
        <v>118</v>
      </c>
      <c r="I237" s="116">
        <v>95</v>
      </c>
      <c r="J237" s="121">
        <v>1</v>
      </c>
      <c r="K237" s="116" t="s">
        <v>35</v>
      </c>
      <c r="L237" s="126">
        <v>341281.66739873338</v>
      </c>
      <c r="M237" s="123">
        <v>270119.21590540005</v>
      </c>
      <c r="N237" s="123">
        <f t="shared" si="12"/>
        <v>-71162.451493333327</v>
      </c>
      <c r="O237" s="127">
        <f t="shared" si="13"/>
        <v>-0.20851530653766795</v>
      </c>
      <c r="Q237" s="126">
        <v>362166.33239873336</v>
      </c>
      <c r="R237" s="123">
        <v>291003.88090540003</v>
      </c>
      <c r="S237" s="123">
        <f t="shared" si="14"/>
        <v>-71162.451493333327</v>
      </c>
      <c r="T237" s="127">
        <f t="shared" si="15"/>
        <v>-0.19649107365116916</v>
      </c>
    </row>
    <row r="238" spans="1:20" s="116" customFormat="1" ht="13" x14ac:dyDescent="0.3">
      <c r="A238" s="116">
        <v>232</v>
      </c>
      <c r="B238" s="125" t="s">
        <v>197</v>
      </c>
      <c r="C238" s="118">
        <v>28.350000000000005</v>
      </c>
      <c r="D238" s="119">
        <v>319.80130000000003</v>
      </c>
      <c r="E238" s="120">
        <v>1.8909664206409913E-2</v>
      </c>
      <c r="F238" s="121">
        <v>0.25301000000000007</v>
      </c>
      <c r="G238" s="120">
        <v>1</v>
      </c>
      <c r="H238" s="118">
        <v>31.5</v>
      </c>
      <c r="I238" s="116">
        <v>0</v>
      </c>
      <c r="J238" s="121">
        <v>1</v>
      </c>
      <c r="K238" s="116" t="s">
        <v>34</v>
      </c>
      <c r="L238" s="126">
        <v>95139.017578600018</v>
      </c>
      <c r="M238" s="123">
        <v>78125.296511599998</v>
      </c>
      <c r="N238" s="123">
        <f t="shared" si="12"/>
        <v>-17013.72106700002</v>
      </c>
      <c r="O238" s="127">
        <f t="shared" si="13"/>
        <v>-0.17883011092629761</v>
      </c>
      <c r="Q238" s="126">
        <v>111499.34757860002</v>
      </c>
      <c r="R238" s="123">
        <v>94485.6265116</v>
      </c>
      <c r="S238" s="123">
        <f t="shared" si="14"/>
        <v>-17013.72106700002</v>
      </c>
      <c r="T238" s="127">
        <f t="shared" si="15"/>
        <v>-0.15259031946358625</v>
      </c>
    </row>
    <row r="239" spans="1:20" s="116" customFormat="1" ht="13" x14ac:dyDescent="0.3">
      <c r="A239" s="116">
        <v>233</v>
      </c>
      <c r="B239" s="125" t="s">
        <v>197</v>
      </c>
      <c r="C239" s="118">
        <v>23.501933333333337</v>
      </c>
      <c r="D239" s="119">
        <v>7.5107416666666671</v>
      </c>
      <c r="E239" s="120">
        <v>1.0376681473507213E-3</v>
      </c>
      <c r="F239" s="121">
        <v>0.20312000000000005</v>
      </c>
      <c r="G239" s="120">
        <v>1</v>
      </c>
      <c r="H239" s="118">
        <v>26</v>
      </c>
      <c r="I239" s="116">
        <v>102</v>
      </c>
      <c r="J239" s="121">
        <v>1</v>
      </c>
      <c r="K239" s="116" t="s">
        <v>35</v>
      </c>
      <c r="L239" s="126">
        <v>78556.783424533336</v>
      </c>
      <c r="M239" s="123">
        <v>62286.105095283332</v>
      </c>
      <c r="N239" s="123">
        <f t="shared" si="12"/>
        <v>-16270.678329250004</v>
      </c>
      <c r="O239" s="127">
        <f t="shared" si="13"/>
        <v>-0.20711996622011206</v>
      </c>
      <c r="Q239" s="126">
        <v>78739.815091199998</v>
      </c>
      <c r="R239" s="123">
        <v>62469.136761950002</v>
      </c>
      <c r="S239" s="123">
        <f t="shared" si="14"/>
        <v>-16270.678329249997</v>
      </c>
      <c r="T239" s="127">
        <f t="shared" si="15"/>
        <v>-0.20663851331635164</v>
      </c>
    </row>
    <row r="240" spans="1:20" s="116" customFormat="1" ht="13" x14ac:dyDescent="0.3">
      <c r="A240" s="116">
        <v>234</v>
      </c>
      <c r="B240" s="125" t="s">
        <v>197</v>
      </c>
      <c r="C240" s="118">
        <v>16.837499999999999</v>
      </c>
      <c r="D240" s="119">
        <v>2360.6453749999996</v>
      </c>
      <c r="E240" s="120">
        <v>0.34936914300683147</v>
      </c>
      <c r="F240" s="121">
        <v>1</v>
      </c>
      <c r="G240" s="120">
        <v>0.40419017271185254</v>
      </c>
      <c r="H240" s="118">
        <v>18.708333333333332</v>
      </c>
      <c r="I240" s="116">
        <v>0</v>
      </c>
      <c r="J240" s="121">
        <v>1</v>
      </c>
      <c r="K240" s="116" t="s">
        <v>34</v>
      </c>
      <c r="L240" s="126">
        <v>116006.92029666668</v>
      </c>
      <c r="M240" s="123">
        <v>108817.17213374999</v>
      </c>
      <c r="N240" s="123">
        <f t="shared" si="12"/>
        <v>-7189.7481629166869</v>
      </c>
      <c r="O240" s="127">
        <f t="shared" si="13"/>
        <v>-6.1976890210775432E-2</v>
      </c>
      <c r="Q240" s="126">
        <v>236488.01446333335</v>
      </c>
      <c r="R240" s="123">
        <v>229298.26630041667</v>
      </c>
      <c r="S240" s="123">
        <f t="shared" si="14"/>
        <v>-7189.7481629166869</v>
      </c>
      <c r="T240" s="127">
        <f t="shared" si="15"/>
        <v>-3.0402167227089778E-2</v>
      </c>
    </row>
    <row r="241" spans="1:20" s="116" customFormat="1" ht="13" x14ac:dyDescent="0.3">
      <c r="A241" s="116">
        <v>235</v>
      </c>
      <c r="B241" s="125" t="s">
        <v>197</v>
      </c>
      <c r="C241" s="118">
        <v>20.38422222222222</v>
      </c>
      <c r="D241" s="119">
        <v>11958.146133333334</v>
      </c>
      <c r="E241" s="120">
        <v>0.54768930881519551</v>
      </c>
      <c r="F241" s="121">
        <v>1</v>
      </c>
      <c r="G241" s="120">
        <v>0.1465948609490999</v>
      </c>
      <c r="H241" s="118">
        <v>16.444444444444443</v>
      </c>
      <c r="I241" s="116">
        <v>0</v>
      </c>
      <c r="J241" s="121">
        <v>1</v>
      </c>
      <c r="K241" s="116" t="s">
        <v>34</v>
      </c>
      <c r="L241" s="126">
        <v>239323.81016800003</v>
      </c>
      <c r="M241" s="123">
        <v>249509.79907066666</v>
      </c>
      <c r="N241" s="123">
        <f t="shared" si="12"/>
        <v>10185.988902666635</v>
      </c>
      <c r="O241" s="127">
        <f t="shared" si="13"/>
        <v>4.2561535751567285E-2</v>
      </c>
      <c r="Q241" s="126">
        <v>688988.36933466664</v>
      </c>
      <c r="R241" s="123">
        <v>699174.35823733325</v>
      </c>
      <c r="S241" s="123">
        <f t="shared" si="14"/>
        <v>10185.988902666606</v>
      </c>
      <c r="T241" s="127">
        <f t="shared" si="15"/>
        <v>1.4783978011853639E-2</v>
      </c>
    </row>
    <row r="242" spans="1:20" s="116" customFormat="1" ht="13" x14ac:dyDescent="0.3">
      <c r="A242" s="116">
        <v>236</v>
      </c>
      <c r="B242" s="125" t="s">
        <v>197</v>
      </c>
      <c r="C242" s="118">
        <v>1.3025666666666667</v>
      </c>
      <c r="D242" s="119">
        <v>54.909533333333336</v>
      </c>
      <c r="E242" s="120">
        <v>1.5893031358347149E-2</v>
      </c>
      <c r="F242" s="121">
        <v>0.33580666666666659</v>
      </c>
      <c r="G242" s="120">
        <v>0.9317194289261328</v>
      </c>
      <c r="H242" s="118">
        <v>0.75</v>
      </c>
      <c r="I242" s="116">
        <v>201.6</v>
      </c>
      <c r="J242" s="121">
        <v>1</v>
      </c>
      <c r="K242" s="116" t="s">
        <v>37</v>
      </c>
      <c r="L242" s="126">
        <v>3909.0824135333328</v>
      </c>
      <c r="M242" s="123">
        <v>3533.8484178666672</v>
      </c>
      <c r="N242" s="123">
        <f t="shared" si="12"/>
        <v>-375.23399566666558</v>
      </c>
      <c r="O242" s="127">
        <f t="shared" si="13"/>
        <v>-9.5990300528737096E-2</v>
      </c>
      <c r="Q242" s="126">
        <v>5600.7915801999998</v>
      </c>
      <c r="R242" s="123">
        <v>5225.5575845333342</v>
      </c>
      <c r="S242" s="123">
        <f t="shared" si="14"/>
        <v>-375.23399566666558</v>
      </c>
      <c r="T242" s="127">
        <f t="shared" si="15"/>
        <v>-6.6996600443622698E-2</v>
      </c>
    </row>
    <row r="243" spans="1:20" s="116" customFormat="1" ht="13" x14ac:dyDescent="0.3">
      <c r="A243" s="116">
        <v>237</v>
      </c>
      <c r="B243" s="125" t="s">
        <v>197</v>
      </c>
      <c r="C243" s="118">
        <v>0.9</v>
      </c>
      <c r="D243" s="119">
        <v>0</v>
      </c>
      <c r="E243" s="120">
        <v>0</v>
      </c>
      <c r="F243" s="121">
        <v>4.7200000000000002E-3</v>
      </c>
      <c r="G243" s="120">
        <v>0</v>
      </c>
      <c r="H243" s="118">
        <v>1</v>
      </c>
      <c r="I243" s="116">
        <v>105</v>
      </c>
      <c r="J243" s="121">
        <v>1</v>
      </c>
      <c r="K243" s="116" t="s">
        <v>37</v>
      </c>
      <c r="L243" s="126">
        <v>476.68797519999998</v>
      </c>
      <c r="M243" s="123">
        <v>372.43797519999998</v>
      </c>
      <c r="N243" s="123">
        <f t="shared" si="12"/>
        <v>-104.25</v>
      </c>
      <c r="O243" s="127">
        <f t="shared" si="13"/>
        <v>-0.21869651726847253</v>
      </c>
      <c r="Q243" s="126">
        <v>476.68797519999998</v>
      </c>
      <c r="R243" s="123">
        <v>372.43797519999998</v>
      </c>
      <c r="S243" s="123">
        <f t="shared" si="14"/>
        <v>-104.25</v>
      </c>
      <c r="T243" s="127">
        <f t="shared" si="15"/>
        <v>-0.21869651726847253</v>
      </c>
    </row>
    <row r="244" spans="1:20" s="116" customFormat="1" ht="13" x14ac:dyDescent="0.3">
      <c r="A244" s="116">
        <v>238</v>
      </c>
      <c r="B244" s="125" t="s">
        <v>39</v>
      </c>
      <c r="C244" s="118">
        <v>90.341999999999999</v>
      </c>
      <c r="D244" s="119">
        <v>34810.804871666667</v>
      </c>
      <c r="E244" s="120">
        <v>0.61394206076608748</v>
      </c>
      <c r="F244" s="121">
        <v>1</v>
      </c>
      <c r="G244" s="120">
        <v>2.6865982365964047E-2</v>
      </c>
      <c r="H244" s="118">
        <v>100.38</v>
      </c>
      <c r="I244" s="116">
        <v>0</v>
      </c>
      <c r="J244" s="121">
        <v>1</v>
      </c>
      <c r="K244" s="116" t="s">
        <v>34</v>
      </c>
      <c r="L244" s="126">
        <v>1297582.7108946333</v>
      </c>
      <c r="M244" s="123">
        <v>1260965.3054820166</v>
      </c>
      <c r="N244" s="123">
        <f t="shared" si="12"/>
        <v>-36617.405412616674</v>
      </c>
      <c r="O244" s="127">
        <f t="shared" si="13"/>
        <v>-2.8219708158233998E-2</v>
      </c>
      <c r="Q244" s="126">
        <v>3361430.6858946336</v>
      </c>
      <c r="R244" s="123">
        <v>3324813.280482017</v>
      </c>
      <c r="S244" s="123">
        <f t="shared" si="14"/>
        <v>-36617.405412616674</v>
      </c>
      <c r="T244" s="127">
        <f t="shared" si="15"/>
        <v>-1.0893398922748E-2</v>
      </c>
    </row>
    <row r="245" spans="1:20" s="116" customFormat="1" ht="13" x14ac:dyDescent="0.3">
      <c r="A245" s="116">
        <v>239</v>
      </c>
      <c r="B245" s="125" t="s">
        <v>39</v>
      </c>
      <c r="C245" s="118">
        <v>53.120557766666671</v>
      </c>
      <c r="D245" s="119">
        <v>26700.871697499999</v>
      </c>
      <c r="E245" s="120">
        <v>0.66683119471217711</v>
      </c>
      <c r="F245" s="121">
        <v>1</v>
      </c>
      <c r="G245" s="120">
        <v>0.14074894957745343</v>
      </c>
      <c r="H245" s="118">
        <v>58.409999999999975</v>
      </c>
      <c r="I245" s="116">
        <v>0</v>
      </c>
      <c r="J245" s="121">
        <v>1</v>
      </c>
      <c r="K245" s="116" t="s">
        <v>34</v>
      </c>
      <c r="L245" s="126">
        <v>899658.55974060006</v>
      </c>
      <c r="M245" s="123">
        <v>900342.45940207504</v>
      </c>
      <c r="N245" s="123">
        <f t="shared" si="12"/>
        <v>683.89966147497762</v>
      </c>
      <c r="O245" s="127">
        <f t="shared" si="13"/>
        <v>7.6017690719484452E-4</v>
      </c>
      <c r="Q245" s="126">
        <v>2464847.3914072667</v>
      </c>
      <c r="R245" s="123">
        <v>2465531.2910687421</v>
      </c>
      <c r="S245" s="123">
        <f t="shared" si="14"/>
        <v>683.89966147532687</v>
      </c>
      <c r="T245" s="127">
        <f t="shared" si="15"/>
        <v>2.7746125941081683E-4</v>
      </c>
    </row>
    <row r="246" spans="1:20" s="116" customFormat="1" ht="13" x14ac:dyDescent="0.3">
      <c r="A246" s="116">
        <v>240</v>
      </c>
      <c r="B246" s="125" t="s">
        <v>39</v>
      </c>
      <c r="C246" s="118">
        <v>38.964640766666669</v>
      </c>
      <c r="D246" s="119">
        <v>18673.024980833336</v>
      </c>
      <c r="E246" s="120">
        <v>0.63009610994087861</v>
      </c>
      <c r="F246" s="121">
        <v>1</v>
      </c>
      <c r="G246" s="120">
        <v>5.9481766405753644E-2</v>
      </c>
      <c r="H246" s="118">
        <v>36</v>
      </c>
      <c r="I246" s="116">
        <v>0</v>
      </c>
      <c r="J246" s="121">
        <v>1</v>
      </c>
      <c r="K246" s="116" t="s">
        <v>34</v>
      </c>
      <c r="L246" s="126">
        <v>676841.53156453313</v>
      </c>
      <c r="M246" s="123">
        <v>668051.56707050826</v>
      </c>
      <c r="N246" s="123">
        <f t="shared" si="12"/>
        <v>-8789.9644940248691</v>
      </c>
      <c r="O246" s="127">
        <f t="shared" si="13"/>
        <v>-1.2986739264812378E-2</v>
      </c>
      <c r="Q246" s="126">
        <v>1779377.7265645331</v>
      </c>
      <c r="R246" s="123">
        <v>1770587.7620705082</v>
      </c>
      <c r="S246" s="123">
        <f t="shared" si="14"/>
        <v>-8789.9644940248691</v>
      </c>
      <c r="T246" s="127">
        <f t="shared" si="15"/>
        <v>-4.9399092518684967E-3</v>
      </c>
    </row>
    <row r="247" spans="1:20" s="116" customFormat="1" ht="13" x14ac:dyDescent="0.3">
      <c r="A247" s="116">
        <v>241</v>
      </c>
      <c r="B247" s="125" t="s">
        <v>39</v>
      </c>
      <c r="C247" s="118">
        <v>108</v>
      </c>
      <c r="D247" s="119">
        <v>46703.723890000001</v>
      </c>
      <c r="E247" s="120">
        <v>0.61067707980906283</v>
      </c>
      <c r="F247" s="121">
        <v>1</v>
      </c>
      <c r="G247" s="120">
        <v>6.9102089773791175E-2</v>
      </c>
      <c r="H247" s="118">
        <v>120</v>
      </c>
      <c r="I247" s="116">
        <v>0</v>
      </c>
      <c r="J247" s="121">
        <v>1</v>
      </c>
      <c r="K247" s="116" t="s">
        <v>34</v>
      </c>
      <c r="L247" s="126">
        <v>1660817.514856667</v>
      </c>
      <c r="M247" s="123">
        <v>1622017.1429715666</v>
      </c>
      <c r="N247" s="123">
        <f t="shared" si="12"/>
        <v>-38800.37188510038</v>
      </c>
      <c r="O247" s="127">
        <f t="shared" si="13"/>
        <v>-2.3362212607957084E-2</v>
      </c>
      <c r="Q247" s="126">
        <v>4436877.9356899997</v>
      </c>
      <c r="R247" s="123">
        <v>4398077.5638048993</v>
      </c>
      <c r="S247" s="123">
        <f t="shared" si="14"/>
        <v>-38800.37188510038</v>
      </c>
      <c r="T247" s="127">
        <f t="shared" si="15"/>
        <v>-8.7449716777178704E-3</v>
      </c>
    </row>
    <row r="248" spans="1:20" s="116" customFormat="1" ht="13" x14ac:dyDescent="0.3">
      <c r="A248" s="116">
        <v>242</v>
      </c>
      <c r="B248" s="125" t="s">
        <v>39</v>
      </c>
      <c r="C248" s="118">
        <v>105.29999999999997</v>
      </c>
      <c r="D248" s="119">
        <v>39539.425565833335</v>
      </c>
      <c r="E248" s="120">
        <v>0.57165905429263808</v>
      </c>
      <c r="F248" s="121">
        <v>1</v>
      </c>
      <c r="G248" s="120">
        <v>7.9507194124610825E-2</v>
      </c>
      <c r="H248" s="118">
        <v>117</v>
      </c>
      <c r="I248" s="116">
        <v>0</v>
      </c>
      <c r="J248" s="121">
        <v>1</v>
      </c>
      <c r="K248" s="116" t="s">
        <v>34</v>
      </c>
      <c r="L248" s="126">
        <v>1521501.7954562667</v>
      </c>
      <c r="M248" s="123">
        <v>1461499.8778982584</v>
      </c>
      <c r="N248" s="123">
        <f t="shared" si="12"/>
        <v>-60001.917558008339</v>
      </c>
      <c r="O248" s="127">
        <f t="shared" si="13"/>
        <v>-3.9435982091637962E-2</v>
      </c>
      <c r="Q248" s="126">
        <v>3926660.4579562666</v>
      </c>
      <c r="R248" s="123">
        <v>3866658.5403982587</v>
      </c>
      <c r="S248" s="123">
        <f t="shared" si="14"/>
        <v>-60001.917558007874</v>
      </c>
      <c r="T248" s="127">
        <f t="shared" si="15"/>
        <v>-1.5280648327112409E-2</v>
      </c>
    </row>
    <row r="249" spans="1:20" s="116" customFormat="1" ht="13" x14ac:dyDescent="0.3">
      <c r="A249" s="116">
        <v>243</v>
      </c>
      <c r="B249" s="125" t="s">
        <v>39</v>
      </c>
      <c r="C249" s="118">
        <v>48.591169666666666</v>
      </c>
      <c r="D249" s="119">
        <v>23254.344354999997</v>
      </c>
      <c r="E249" s="120">
        <v>0.58001939802676017</v>
      </c>
      <c r="F249" s="121">
        <v>1</v>
      </c>
      <c r="G249" s="120">
        <v>8.9883478407942086E-2</v>
      </c>
      <c r="H249" s="118">
        <v>53.87</v>
      </c>
      <c r="I249" s="116">
        <v>0</v>
      </c>
      <c r="J249" s="121">
        <v>1</v>
      </c>
      <c r="K249" s="116" t="s">
        <v>34</v>
      </c>
      <c r="L249" s="126">
        <v>851640.59754783334</v>
      </c>
      <c r="M249" s="123">
        <v>831419.42102171667</v>
      </c>
      <c r="N249" s="123">
        <f t="shared" si="12"/>
        <v>-20221.176526116673</v>
      </c>
      <c r="O249" s="127">
        <f t="shared" si="13"/>
        <v>-2.3743791200584386E-2</v>
      </c>
      <c r="Q249" s="126">
        <v>2244626.0592144998</v>
      </c>
      <c r="R249" s="123">
        <v>2224404.8826883836</v>
      </c>
      <c r="S249" s="123">
        <f t="shared" si="14"/>
        <v>-20221.176526116207</v>
      </c>
      <c r="T249" s="127">
        <f t="shared" si="15"/>
        <v>-9.008706124169541E-3</v>
      </c>
    </row>
    <row r="250" spans="1:20" s="116" customFormat="1" ht="13" x14ac:dyDescent="0.3">
      <c r="A250" s="116">
        <v>244</v>
      </c>
      <c r="B250" s="125" t="s">
        <v>39</v>
      </c>
      <c r="C250" s="118">
        <v>42.932146599999989</v>
      </c>
      <c r="D250" s="119">
        <v>26394.903022499999</v>
      </c>
      <c r="E250" s="120">
        <v>0.59806858594127055</v>
      </c>
      <c r="F250" s="121">
        <v>1</v>
      </c>
      <c r="G250" s="120">
        <v>4.7945132038741067E-2</v>
      </c>
      <c r="H250" s="118">
        <v>31.5</v>
      </c>
      <c r="I250" s="116">
        <v>0</v>
      </c>
      <c r="J250" s="121">
        <v>1</v>
      </c>
      <c r="K250" s="116" t="s">
        <v>34</v>
      </c>
      <c r="L250" s="126">
        <v>896931.68664770003</v>
      </c>
      <c r="M250" s="123">
        <v>885703.0528465918</v>
      </c>
      <c r="N250" s="123">
        <f t="shared" si="12"/>
        <v>-11228.633801108226</v>
      </c>
      <c r="O250" s="127">
        <f t="shared" si="13"/>
        <v>-1.2518939812546336E-2</v>
      </c>
      <c r="Q250" s="126">
        <v>2464844.9474810334</v>
      </c>
      <c r="R250" s="123">
        <v>2453616.3136799252</v>
      </c>
      <c r="S250" s="123">
        <f t="shared" si="14"/>
        <v>-11228.633801108226</v>
      </c>
      <c r="T250" s="127">
        <f t="shared" si="15"/>
        <v>-4.5555132433719257E-3</v>
      </c>
    </row>
    <row r="251" spans="1:20" s="116" customFormat="1" ht="13" x14ac:dyDescent="0.3">
      <c r="A251" s="116">
        <v>245</v>
      </c>
      <c r="B251" s="125" t="s">
        <v>39</v>
      </c>
      <c r="C251" s="118">
        <v>82.82124443333332</v>
      </c>
      <c r="D251" s="119">
        <v>41870.22769</v>
      </c>
      <c r="E251" s="120">
        <v>0.63345870675037652</v>
      </c>
      <c r="F251" s="121">
        <v>1</v>
      </c>
      <c r="G251" s="120">
        <v>3.5868647088694527E-2</v>
      </c>
      <c r="H251" s="118">
        <v>92</v>
      </c>
      <c r="I251" s="116">
        <v>0</v>
      </c>
      <c r="J251" s="121">
        <v>1</v>
      </c>
      <c r="K251" s="116" t="s">
        <v>34</v>
      </c>
      <c r="L251" s="126">
        <v>1417279.2066992335</v>
      </c>
      <c r="M251" s="123">
        <v>1398903.5803909667</v>
      </c>
      <c r="N251" s="123">
        <f t="shared" si="12"/>
        <v>-18375.626308266772</v>
      </c>
      <c r="O251" s="127">
        <f t="shared" si="13"/>
        <v>-1.296542432952404E-2</v>
      </c>
      <c r="Q251" s="126">
        <v>3882133.4641992338</v>
      </c>
      <c r="R251" s="123">
        <v>3863757.8378909668</v>
      </c>
      <c r="S251" s="123">
        <f t="shared" si="14"/>
        <v>-18375.626308267005</v>
      </c>
      <c r="T251" s="127">
        <f t="shared" si="15"/>
        <v>-4.7333834546714479E-3</v>
      </c>
    </row>
    <row r="252" spans="1:20" s="116" customFormat="1" ht="13" x14ac:dyDescent="0.3">
      <c r="A252" s="116">
        <v>246</v>
      </c>
      <c r="B252" s="125" t="s">
        <v>39</v>
      </c>
      <c r="C252" s="118">
        <v>26.012458333333338</v>
      </c>
      <c r="D252" s="119">
        <v>10312.350139250002</v>
      </c>
      <c r="E252" s="120">
        <v>0.53893425780049375</v>
      </c>
      <c r="F252" s="121">
        <v>1</v>
      </c>
      <c r="G252" s="120">
        <v>0.19075874892342759</v>
      </c>
      <c r="H252" s="118">
        <v>27</v>
      </c>
      <c r="I252" s="116">
        <v>0</v>
      </c>
      <c r="J252" s="121">
        <v>1</v>
      </c>
      <c r="K252" s="116" t="s">
        <v>34</v>
      </c>
      <c r="L252" s="126">
        <v>414726.29703780665</v>
      </c>
      <c r="M252" s="123">
        <v>407147.51293389918</v>
      </c>
      <c r="N252" s="123">
        <f t="shared" si="12"/>
        <v>-7578.7841039074701</v>
      </c>
      <c r="O252" s="127">
        <f t="shared" si="13"/>
        <v>-1.8274182655016409E-2</v>
      </c>
      <c r="Q252" s="126">
        <v>1033393.3020378067</v>
      </c>
      <c r="R252" s="123">
        <v>1025814.5179338992</v>
      </c>
      <c r="S252" s="123">
        <f t="shared" si="14"/>
        <v>-7578.7841039075283</v>
      </c>
      <c r="T252" s="127">
        <f t="shared" si="15"/>
        <v>-7.3338815811583987E-3</v>
      </c>
    </row>
    <row r="253" spans="1:20" s="116" customFormat="1" ht="13" x14ac:dyDescent="0.3">
      <c r="A253" s="116">
        <v>247</v>
      </c>
      <c r="B253" s="125" t="s">
        <v>39</v>
      </c>
      <c r="C253" s="118">
        <v>37.541843300000004</v>
      </c>
      <c r="D253" s="119">
        <v>17197.483826666667</v>
      </c>
      <c r="E253" s="120">
        <v>0.58575434625023448</v>
      </c>
      <c r="F253" s="121">
        <v>1</v>
      </c>
      <c r="G253" s="120">
        <v>0.1686682146684515</v>
      </c>
      <c r="H253" s="118">
        <v>40.19</v>
      </c>
      <c r="I253" s="116">
        <v>0</v>
      </c>
      <c r="J253" s="121">
        <v>1</v>
      </c>
      <c r="K253" s="116" t="s">
        <v>34</v>
      </c>
      <c r="L253" s="126">
        <v>633798.80494033336</v>
      </c>
      <c r="M253" s="123">
        <v>625603.80821243336</v>
      </c>
      <c r="N253" s="123">
        <f t="shared" si="12"/>
        <v>-8194.9967278999975</v>
      </c>
      <c r="O253" s="127">
        <f t="shared" si="13"/>
        <v>-1.2929965572704866E-2</v>
      </c>
      <c r="Q253" s="126">
        <v>1665896.9174403334</v>
      </c>
      <c r="R253" s="123">
        <v>1657701.9207124335</v>
      </c>
      <c r="S253" s="123">
        <f t="shared" si="14"/>
        <v>-8194.9967278998811</v>
      </c>
      <c r="T253" s="127">
        <f t="shared" si="15"/>
        <v>-4.9192699993055823E-3</v>
      </c>
    </row>
    <row r="254" spans="1:20" s="116" customFormat="1" ht="13" x14ac:dyDescent="0.3">
      <c r="A254" s="116">
        <v>248</v>
      </c>
      <c r="B254" s="125" t="s">
        <v>39</v>
      </c>
      <c r="C254" s="118">
        <v>67.5</v>
      </c>
      <c r="D254" s="119">
        <v>28919.753260000001</v>
      </c>
      <c r="E254" s="120">
        <v>0.5097595986226241</v>
      </c>
      <c r="F254" s="121">
        <v>1</v>
      </c>
      <c r="G254" s="120">
        <v>0.1278587693895169</v>
      </c>
      <c r="H254" s="118">
        <v>75</v>
      </c>
      <c r="I254" s="116">
        <v>0</v>
      </c>
      <c r="J254" s="121">
        <v>1</v>
      </c>
      <c r="K254" s="116" t="s">
        <v>34</v>
      </c>
      <c r="L254" s="126">
        <v>1051889.7330680666</v>
      </c>
      <c r="M254" s="123">
        <v>1029280.290368</v>
      </c>
      <c r="N254" s="123">
        <f t="shared" si="12"/>
        <v>-22609.442700066604</v>
      </c>
      <c r="O254" s="127">
        <f t="shared" si="13"/>
        <v>-2.149411862222594E-2</v>
      </c>
      <c r="Q254" s="126">
        <v>2776649.5830680663</v>
      </c>
      <c r="R254" s="123">
        <v>2754040.1403679997</v>
      </c>
      <c r="S254" s="123">
        <f t="shared" si="14"/>
        <v>-22609.442700066604</v>
      </c>
      <c r="T254" s="127">
        <f t="shared" si="15"/>
        <v>-8.1427065330599759E-3</v>
      </c>
    </row>
    <row r="255" spans="1:20" s="116" customFormat="1" ht="13" x14ac:dyDescent="0.3">
      <c r="A255" s="116">
        <v>249</v>
      </c>
      <c r="B255" s="125" t="s">
        <v>39</v>
      </c>
      <c r="C255" s="118">
        <v>24.230799999999991</v>
      </c>
      <c r="D255" s="119">
        <v>10140.139062833334</v>
      </c>
      <c r="E255" s="120">
        <v>0.5921955946279942</v>
      </c>
      <c r="F255" s="121">
        <v>1</v>
      </c>
      <c r="G255" s="120">
        <v>6.7219765901481043E-2</v>
      </c>
      <c r="H255" s="118">
        <v>24</v>
      </c>
      <c r="I255" s="116">
        <v>0</v>
      </c>
      <c r="J255" s="121">
        <v>1</v>
      </c>
      <c r="K255" s="116" t="s">
        <v>34</v>
      </c>
      <c r="L255" s="126">
        <v>398027.62960462668</v>
      </c>
      <c r="M255" s="123">
        <v>392444.23187305499</v>
      </c>
      <c r="N255" s="123">
        <f t="shared" si="12"/>
        <v>-5583.3977315716911</v>
      </c>
      <c r="O255" s="127">
        <f t="shared" si="13"/>
        <v>-1.4027663700426664E-2</v>
      </c>
      <c r="Q255" s="126">
        <v>992457.98627129348</v>
      </c>
      <c r="R255" s="123">
        <v>986874.58853972179</v>
      </c>
      <c r="S255" s="123">
        <f t="shared" si="14"/>
        <v>-5583.3977315716911</v>
      </c>
      <c r="T255" s="127">
        <f t="shared" si="15"/>
        <v>-5.6258278020903957E-3</v>
      </c>
    </row>
    <row r="256" spans="1:20" s="116" customFormat="1" ht="13" x14ac:dyDescent="0.3">
      <c r="A256" s="116">
        <v>250</v>
      </c>
      <c r="B256" s="125" t="s">
        <v>39</v>
      </c>
      <c r="C256" s="118">
        <v>19.416241500000002</v>
      </c>
      <c r="D256" s="119">
        <v>8492.4399725000003</v>
      </c>
      <c r="E256" s="120">
        <v>0.5742206441797888</v>
      </c>
      <c r="F256" s="121">
        <v>1</v>
      </c>
      <c r="G256" s="120">
        <v>5.3081581552199886E-2</v>
      </c>
      <c r="H256" s="118">
        <v>20</v>
      </c>
      <c r="I256" s="116">
        <v>0</v>
      </c>
      <c r="J256" s="121">
        <v>1</v>
      </c>
      <c r="K256" s="116" t="s">
        <v>34</v>
      </c>
      <c r="L256" s="126">
        <v>350214.92029109999</v>
      </c>
      <c r="M256" s="123">
        <v>340602.65190065833</v>
      </c>
      <c r="N256" s="123">
        <f t="shared" si="12"/>
        <v>-9612.2683904416626</v>
      </c>
      <c r="O256" s="127">
        <f t="shared" si="13"/>
        <v>-2.7446770064656036E-2</v>
      </c>
      <c r="Q256" s="126">
        <v>857161.23779109993</v>
      </c>
      <c r="R256" s="123">
        <v>847548.96940065827</v>
      </c>
      <c r="S256" s="123">
        <f t="shared" si="14"/>
        <v>-9612.2683904416626</v>
      </c>
      <c r="T256" s="127">
        <f t="shared" si="15"/>
        <v>-1.1214072646603139E-2</v>
      </c>
    </row>
    <row r="257" spans="1:20" s="116" customFormat="1" ht="13" x14ac:dyDescent="0.3">
      <c r="A257" s="116">
        <v>251</v>
      </c>
      <c r="B257" s="125" t="s">
        <v>39</v>
      </c>
      <c r="C257" s="118">
        <v>53.39729999999998</v>
      </c>
      <c r="D257" s="119">
        <v>21986.548472499999</v>
      </c>
      <c r="E257" s="120">
        <v>0.60827194961949527</v>
      </c>
      <c r="F257" s="121">
        <v>1</v>
      </c>
      <c r="G257" s="120">
        <v>5.6314393621906156E-2</v>
      </c>
      <c r="H257" s="118">
        <v>51</v>
      </c>
      <c r="I257" s="116">
        <v>0</v>
      </c>
      <c r="J257" s="121">
        <v>1</v>
      </c>
      <c r="K257" s="116" t="s">
        <v>34</v>
      </c>
      <c r="L257" s="126">
        <v>819703.85870239988</v>
      </c>
      <c r="M257" s="123">
        <v>802677.32295612479</v>
      </c>
      <c r="N257" s="123">
        <f t="shared" si="12"/>
        <v>-17026.535746275098</v>
      </c>
      <c r="O257" s="127">
        <f t="shared" si="13"/>
        <v>-2.0771569592496843E-2</v>
      </c>
      <c r="Q257" s="126">
        <v>2101390.4695357331</v>
      </c>
      <c r="R257" s="123">
        <v>2084363.9337894579</v>
      </c>
      <c r="S257" s="123">
        <f t="shared" si="14"/>
        <v>-17026.535746275214</v>
      </c>
      <c r="T257" s="127">
        <f t="shared" si="15"/>
        <v>-8.1025092638004302E-3</v>
      </c>
    </row>
    <row r="258" spans="1:20" s="116" customFormat="1" ht="13" x14ac:dyDescent="0.3">
      <c r="A258" s="116">
        <v>252</v>
      </c>
      <c r="B258" s="125" t="s">
        <v>39</v>
      </c>
      <c r="C258" s="118">
        <v>34.199999999999996</v>
      </c>
      <c r="D258" s="119">
        <v>12647.741714999996</v>
      </c>
      <c r="E258" s="120">
        <v>0.54175097533559446</v>
      </c>
      <c r="F258" s="121">
        <v>1</v>
      </c>
      <c r="G258" s="120">
        <v>0.12351461106696104</v>
      </c>
      <c r="H258" s="118">
        <v>38</v>
      </c>
      <c r="I258" s="116">
        <v>0</v>
      </c>
      <c r="J258" s="121">
        <v>1</v>
      </c>
      <c r="K258" s="116" t="s">
        <v>34</v>
      </c>
      <c r="L258" s="126">
        <v>509200.46317266667</v>
      </c>
      <c r="M258" s="123">
        <v>497928.06052915007</v>
      </c>
      <c r="N258" s="123">
        <f t="shared" si="12"/>
        <v>-11272.402643516602</v>
      </c>
      <c r="O258" s="127">
        <f t="shared" si="13"/>
        <v>-2.2137455597117557E-2</v>
      </c>
      <c r="Q258" s="126">
        <v>1254268.6931726667</v>
      </c>
      <c r="R258" s="123">
        <v>1242996.2905291501</v>
      </c>
      <c r="S258" s="123">
        <f t="shared" si="14"/>
        <v>-11272.40264351666</v>
      </c>
      <c r="T258" s="127">
        <f t="shared" si="15"/>
        <v>-8.9872311290838097E-3</v>
      </c>
    </row>
    <row r="259" spans="1:20" s="116" customFormat="1" ht="13" x14ac:dyDescent="0.3">
      <c r="A259" s="116">
        <v>253</v>
      </c>
      <c r="B259" s="125" t="s">
        <v>39</v>
      </c>
      <c r="C259" s="118">
        <v>91.927099999999996</v>
      </c>
      <c r="D259" s="119">
        <v>43909.515455833323</v>
      </c>
      <c r="E259" s="120">
        <v>0.65641196615669883</v>
      </c>
      <c r="F259" s="121">
        <v>1</v>
      </c>
      <c r="G259" s="120">
        <v>5.848322759169744E-2</v>
      </c>
      <c r="H259" s="118">
        <v>102</v>
      </c>
      <c r="I259" s="116">
        <v>0</v>
      </c>
      <c r="J259" s="121">
        <v>1</v>
      </c>
      <c r="K259" s="116" t="s">
        <v>34</v>
      </c>
      <c r="L259" s="126">
        <v>1498682.9194465</v>
      </c>
      <c r="M259" s="123">
        <v>1478970.9663967248</v>
      </c>
      <c r="N259" s="123">
        <f t="shared" si="12"/>
        <v>-19711.953049775213</v>
      </c>
      <c r="O259" s="127">
        <f t="shared" si="13"/>
        <v>-1.3152850942649907E-2</v>
      </c>
      <c r="Q259" s="126">
        <v>4092179.2011131668</v>
      </c>
      <c r="R259" s="123">
        <v>4072467.2480633915</v>
      </c>
      <c r="S259" s="123">
        <f t="shared" si="14"/>
        <v>-19711.953049775213</v>
      </c>
      <c r="T259" s="127">
        <f t="shared" si="15"/>
        <v>-4.8169818771409394E-3</v>
      </c>
    </row>
    <row r="260" spans="1:20" s="116" customFormat="1" ht="13" x14ac:dyDescent="0.3">
      <c r="A260" s="116">
        <v>254</v>
      </c>
      <c r="B260" s="125" t="s">
        <v>39</v>
      </c>
      <c r="C260" s="118">
        <v>47.135467566666669</v>
      </c>
      <c r="D260" s="119">
        <v>23071.915263333329</v>
      </c>
      <c r="E260" s="120">
        <v>0.59039243798920549</v>
      </c>
      <c r="F260" s="121">
        <v>1</v>
      </c>
      <c r="G260" s="120">
        <v>0.15129246575555888</v>
      </c>
      <c r="H260" s="118">
        <v>48</v>
      </c>
      <c r="I260" s="116">
        <v>0</v>
      </c>
      <c r="J260" s="121">
        <v>1</v>
      </c>
      <c r="K260" s="116" t="s">
        <v>34</v>
      </c>
      <c r="L260" s="126">
        <v>807976.29476606671</v>
      </c>
      <c r="M260" s="123">
        <v>801234.38882186683</v>
      </c>
      <c r="N260" s="123">
        <f t="shared" si="12"/>
        <v>-6741.9059441998834</v>
      </c>
      <c r="O260" s="127">
        <f t="shared" si="13"/>
        <v>-8.3441878033709716E-3</v>
      </c>
      <c r="Q260" s="126">
        <v>2163377.9797660671</v>
      </c>
      <c r="R260" s="123">
        <v>2156636.0738218669</v>
      </c>
      <c r="S260" s="123">
        <f t="shared" si="14"/>
        <v>-6741.9059442002326</v>
      </c>
      <c r="T260" s="127">
        <f t="shared" si="15"/>
        <v>-3.1163791104729908E-3</v>
      </c>
    </row>
    <row r="261" spans="1:20" s="116" customFormat="1" ht="13" x14ac:dyDescent="0.3">
      <c r="A261" s="116">
        <v>255</v>
      </c>
      <c r="B261" s="125" t="s">
        <v>39</v>
      </c>
      <c r="C261" s="118">
        <v>18.330373366666667</v>
      </c>
      <c r="D261" s="119">
        <v>7130.3363777500008</v>
      </c>
      <c r="E261" s="120">
        <v>0.50332394898101873</v>
      </c>
      <c r="F261" s="121">
        <v>1</v>
      </c>
      <c r="G261" s="120">
        <v>0.19838806789895547</v>
      </c>
      <c r="H261" s="118">
        <v>20</v>
      </c>
      <c r="I261" s="116">
        <v>0</v>
      </c>
      <c r="J261" s="121">
        <v>1</v>
      </c>
      <c r="K261" s="116" t="s">
        <v>34</v>
      </c>
      <c r="L261" s="126">
        <v>299617.60698432004</v>
      </c>
      <c r="M261" s="123">
        <v>293792.89031469746</v>
      </c>
      <c r="N261" s="123">
        <f t="shared" si="12"/>
        <v>-5824.7166696225759</v>
      </c>
      <c r="O261" s="127">
        <f t="shared" si="13"/>
        <v>-1.9440501939284902E-2</v>
      </c>
      <c r="Q261" s="126">
        <v>704878.06198432017</v>
      </c>
      <c r="R261" s="123">
        <v>699053.3453146976</v>
      </c>
      <c r="S261" s="123">
        <f t="shared" si="14"/>
        <v>-5824.7166696225759</v>
      </c>
      <c r="T261" s="127">
        <f t="shared" si="15"/>
        <v>-8.2634387190676176E-3</v>
      </c>
    </row>
    <row r="262" spans="1:20" s="116" customFormat="1" ht="13" x14ac:dyDescent="0.3">
      <c r="A262" s="116">
        <v>256</v>
      </c>
      <c r="B262" s="125" t="s">
        <v>39</v>
      </c>
      <c r="C262" s="118">
        <v>39.231308333333324</v>
      </c>
      <c r="D262" s="119">
        <v>16007.142044999999</v>
      </c>
      <c r="E262" s="120">
        <v>0.58596552878883823</v>
      </c>
      <c r="F262" s="121">
        <v>1</v>
      </c>
      <c r="G262" s="120">
        <v>8.1577441772979542E-2</v>
      </c>
      <c r="H262" s="118">
        <v>39</v>
      </c>
      <c r="I262" s="116">
        <v>0</v>
      </c>
      <c r="J262" s="121">
        <v>1</v>
      </c>
      <c r="K262" s="116" t="s">
        <v>34</v>
      </c>
      <c r="L262" s="126">
        <v>634515.02049136662</v>
      </c>
      <c r="M262" s="123">
        <v>614696.09931481665</v>
      </c>
      <c r="N262" s="123">
        <f t="shared" si="12"/>
        <v>-19818.921176549979</v>
      </c>
      <c r="O262" s="127">
        <f t="shared" si="13"/>
        <v>-3.1234754949066867E-2</v>
      </c>
      <c r="Q262" s="126">
        <v>1580632.3354913667</v>
      </c>
      <c r="R262" s="123">
        <v>1560813.4143148167</v>
      </c>
      <c r="S262" s="123">
        <f t="shared" si="14"/>
        <v>-19818.921176549979</v>
      </c>
      <c r="T262" s="127">
        <f t="shared" si="15"/>
        <v>-1.2538602894258092E-2</v>
      </c>
    </row>
    <row r="263" spans="1:20" s="116" customFormat="1" ht="13" x14ac:dyDescent="0.3">
      <c r="A263" s="116">
        <v>257</v>
      </c>
      <c r="B263" s="125" t="s">
        <v>39</v>
      </c>
      <c r="C263" s="118">
        <v>63</v>
      </c>
      <c r="D263" s="119">
        <v>26542.270799166665</v>
      </c>
      <c r="E263" s="120">
        <v>0.60176926251586671</v>
      </c>
      <c r="F263" s="121">
        <v>1</v>
      </c>
      <c r="G263" s="120">
        <v>0.28308579407546375</v>
      </c>
      <c r="H263" s="118">
        <v>70</v>
      </c>
      <c r="I263" s="116">
        <v>0</v>
      </c>
      <c r="J263" s="121">
        <v>1</v>
      </c>
      <c r="K263" s="116" t="s">
        <v>34</v>
      </c>
      <c r="L263" s="126">
        <v>901377.47269026656</v>
      </c>
      <c r="M263" s="123">
        <v>909452.71134459169</v>
      </c>
      <c r="N263" s="123">
        <f t="shared" si="12"/>
        <v>8075.2386543251341</v>
      </c>
      <c r="O263" s="127">
        <f t="shared" si="13"/>
        <v>8.9587757615282298E-3</v>
      </c>
      <c r="Q263" s="126">
        <v>2450323.3601902667</v>
      </c>
      <c r="R263" s="123">
        <v>2458398.598844592</v>
      </c>
      <c r="S263" s="123">
        <f t="shared" si="14"/>
        <v>8075.2386543252505</v>
      </c>
      <c r="T263" s="127">
        <f t="shared" si="15"/>
        <v>3.29558081415761E-3</v>
      </c>
    </row>
    <row r="264" spans="1:20" s="116" customFormat="1" ht="13" x14ac:dyDescent="0.3">
      <c r="A264" s="116">
        <v>258</v>
      </c>
      <c r="B264" s="125" t="s">
        <v>39</v>
      </c>
      <c r="C264" s="118">
        <v>45</v>
      </c>
      <c r="D264" s="119">
        <v>14715.586580833335</v>
      </c>
      <c r="E264" s="120">
        <v>0.59337192069957867</v>
      </c>
      <c r="F264" s="121">
        <v>1</v>
      </c>
      <c r="G264" s="120">
        <v>5.1067739975535709E-2</v>
      </c>
      <c r="H264" s="118">
        <v>50</v>
      </c>
      <c r="I264" s="116">
        <v>0</v>
      </c>
      <c r="J264" s="121">
        <v>1</v>
      </c>
      <c r="K264" s="116" t="s">
        <v>34</v>
      </c>
      <c r="L264" s="126">
        <v>634532.53909843334</v>
      </c>
      <c r="M264" s="123">
        <v>607372.93999324169</v>
      </c>
      <c r="N264" s="123">
        <f t="shared" ref="N264:N327" si="16">M264-L264</f>
        <v>-27159.59910519165</v>
      </c>
      <c r="O264" s="127">
        <f t="shared" ref="O264:O327" si="17">N264/L264</f>
        <v>-4.2802531677541687E-2</v>
      </c>
      <c r="Q264" s="126">
        <v>1515842.1890984334</v>
      </c>
      <c r="R264" s="123">
        <v>1488682.5899932417</v>
      </c>
      <c r="S264" s="123">
        <f t="shared" ref="S264:S327" si="18">R264-Q264</f>
        <v>-27159.59910519165</v>
      </c>
      <c r="T264" s="127">
        <f t="shared" ref="T264:T327" si="19">S264/Q264</f>
        <v>-1.791716796149154E-2</v>
      </c>
    </row>
    <row r="265" spans="1:20" s="116" customFormat="1" ht="13" x14ac:dyDescent="0.3">
      <c r="A265" s="116">
        <v>259</v>
      </c>
      <c r="B265" s="125" t="s">
        <v>39</v>
      </c>
      <c r="C265" s="118">
        <v>35.228392100000008</v>
      </c>
      <c r="D265" s="119">
        <v>15364.634830000001</v>
      </c>
      <c r="E265" s="120">
        <v>0.57442794448734413</v>
      </c>
      <c r="F265" s="121">
        <v>1</v>
      </c>
      <c r="G265" s="120">
        <v>4.2837421953209387E-2</v>
      </c>
      <c r="H265" s="118">
        <v>39</v>
      </c>
      <c r="I265" s="116">
        <v>0</v>
      </c>
      <c r="J265" s="121">
        <v>1</v>
      </c>
      <c r="K265" s="116" t="s">
        <v>34</v>
      </c>
      <c r="L265" s="126">
        <v>604417.89201793342</v>
      </c>
      <c r="M265" s="123">
        <v>585462.14764540002</v>
      </c>
      <c r="N265" s="123">
        <f t="shared" si="16"/>
        <v>-18955.744372533401</v>
      </c>
      <c r="O265" s="127">
        <f t="shared" si="17"/>
        <v>-3.1361984188202977E-2</v>
      </c>
      <c r="Q265" s="126">
        <v>1527497.2411846002</v>
      </c>
      <c r="R265" s="123">
        <v>1508541.4968120665</v>
      </c>
      <c r="S265" s="123">
        <f t="shared" si="18"/>
        <v>-18955.744372533634</v>
      </c>
      <c r="T265" s="127">
        <f t="shared" si="19"/>
        <v>-1.2409675030138274E-2</v>
      </c>
    </row>
    <row r="266" spans="1:20" s="116" customFormat="1" ht="13" x14ac:dyDescent="0.3">
      <c r="A266" s="116">
        <v>260</v>
      </c>
      <c r="B266" s="125" t="s">
        <v>39</v>
      </c>
      <c r="C266" s="118">
        <v>27.045101766666665</v>
      </c>
      <c r="D266" s="119">
        <v>6454.8995989999994</v>
      </c>
      <c r="E266" s="120">
        <v>0.28897611796168016</v>
      </c>
      <c r="F266" s="121">
        <v>1</v>
      </c>
      <c r="G266" s="120">
        <v>0.33613739162886236</v>
      </c>
      <c r="H266" s="118">
        <v>29</v>
      </c>
      <c r="I266" s="116">
        <v>0</v>
      </c>
      <c r="J266" s="121">
        <v>1</v>
      </c>
      <c r="K266" s="116" t="s">
        <v>34</v>
      </c>
      <c r="L266" s="126">
        <v>370830.75210275332</v>
      </c>
      <c r="M266" s="123">
        <v>342332.88111917669</v>
      </c>
      <c r="N266" s="123">
        <f t="shared" si="16"/>
        <v>-28497.870983576635</v>
      </c>
      <c r="O266" s="127">
        <f t="shared" si="17"/>
        <v>-7.6848726331305378E-2</v>
      </c>
      <c r="Q266" s="126">
        <v>782755.11626942002</v>
      </c>
      <c r="R266" s="123">
        <v>754257.24528584338</v>
      </c>
      <c r="S266" s="123">
        <f t="shared" si="18"/>
        <v>-28497.870983576635</v>
      </c>
      <c r="T266" s="127">
        <f t="shared" si="19"/>
        <v>-3.6407134736335375E-2</v>
      </c>
    </row>
    <row r="267" spans="1:20" s="116" customFormat="1" ht="13" x14ac:dyDescent="0.3">
      <c r="A267" s="116">
        <v>261</v>
      </c>
      <c r="B267" s="125" t="s">
        <v>39</v>
      </c>
      <c r="C267" s="118">
        <v>43.597855533333323</v>
      </c>
      <c r="D267" s="119">
        <v>18252.289110833332</v>
      </c>
      <c r="E267" s="120">
        <v>0.53075291682975734</v>
      </c>
      <c r="F267" s="121">
        <v>1</v>
      </c>
      <c r="G267" s="120">
        <v>9.0327278839039571E-2</v>
      </c>
      <c r="H267" s="118">
        <v>48</v>
      </c>
      <c r="I267" s="116">
        <v>0</v>
      </c>
      <c r="J267" s="121">
        <v>1</v>
      </c>
      <c r="K267" s="116" t="s">
        <v>34</v>
      </c>
      <c r="L267" s="126">
        <v>703204.45120653335</v>
      </c>
      <c r="M267" s="123">
        <v>682950.35676630831</v>
      </c>
      <c r="N267" s="123">
        <f t="shared" si="16"/>
        <v>-20254.094440225046</v>
      </c>
      <c r="O267" s="127">
        <f t="shared" si="17"/>
        <v>-2.8802568592212103E-2</v>
      </c>
      <c r="Q267" s="126">
        <v>1737877.2795398664</v>
      </c>
      <c r="R267" s="123">
        <v>1717623.1850996413</v>
      </c>
      <c r="S267" s="123">
        <f t="shared" si="18"/>
        <v>-20254.094440225046</v>
      </c>
      <c r="T267" s="127">
        <f t="shared" si="19"/>
        <v>-1.1654502120879142E-2</v>
      </c>
    </row>
    <row r="268" spans="1:20" s="116" customFormat="1" ht="13" x14ac:dyDescent="0.3">
      <c r="A268" s="116">
        <v>262</v>
      </c>
      <c r="B268" s="125" t="s">
        <v>39</v>
      </c>
      <c r="C268" s="118">
        <v>61.650599933333332</v>
      </c>
      <c r="D268" s="119">
        <v>23379.1778925</v>
      </c>
      <c r="E268" s="120">
        <v>0.46412573612516284</v>
      </c>
      <c r="F268" s="121">
        <v>1</v>
      </c>
      <c r="G268" s="120">
        <v>0.22177907140901165</v>
      </c>
      <c r="H268" s="118">
        <v>40</v>
      </c>
      <c r="I268" s="116">
        <v>0</v>
      </c>
      <c r="J268" s="121">
        <v>1</v>
      </c>
      <c r="K268" s="116" t="s">
        <v>34</v>
      </c>
      <c r="L268" s="126">
        <v>875250.46511613333</v>
      </c>
      <c r="M268" s="123">
        <v>860242.90842172503</v>
      </c>
      <c r="N268" s="123">
        <f t="shared" si="16"/>
        <v>-15007.556694408297</v>
      </c>
      <c r="O268" s="127">
        <f t="shared" si="17"/>
        <v>-1.7146585226226651E-2</v>
      </c>
      <c r="Q268" s="126">
        <v>2290735.2876161332</v>
      </c>
      <c r="R268" s="123">
        <v>2275727.7309217248</v>
      </c>
      <c r="S268" s="123">
        <f t="shared" si="18"/>
        <v>-15007.556694408413</v>
      </c>
      <c r="T268" s="127">
        <f t="shared" si="19"/>
        <v>-6.551414637710546E-3</v>
      </c>
    </row>
    <row r="269" spans="1:20" s="116" customFormat="1" ht="13" x14ac:dyDescent="0.3">
      <c r="A269" s="116">
        <v>263</v>
      </c>
      <c r="B269" s="125" t="s">
        <v>39</v>
      </c>
      <c r="C269" s="118">
        <v>33.529322766666674</v>
      </c>
      <c r="D269" s="119">
        <v>15644.179123333335</v>
      </c>
      <c r="E269" s="120">
        <v>0.57201834314334665</v>
      </c>
      <c r="F269" s="121">
        <v>1</v>
      </c>
      <c r="G269" s="120">
        <v>7.1056854593374075E-2</v>
      </c>
      <c r="H269" s="118">
        <v>36</v>
      </c>
      <c r="I269" s="116">
        <v>0</v>
      </c>
      <c r="J269" s="121">
        <v>1</v>
      </c>
      <c r="K269" s="116" t="s">
        <v>34</v>
      </c>
      <c r="L269" s="126">
        <v>593829.49511093332</v>
      </c>
      <c r="M269" s="123">
        <v>579776.27713199996</v>
      </c>
      <c r="N269" s="123">
        <f t="shared" si="16"/>
        <v>-14053.21797893336</v>
      </c>
      <c r="O269" s="127">
        <f t="shared" si="17"/>
        <v>-2.3665409169862938E-2</v>
      </c>
      <c r="Q269" s="126">
        <v>1529219.1809442667</v>
      </c>
      <c r="R269" s="123">
        <v>1515165.9629653334</v>
      </c>
      <c r="S269" s="123">
        <f t="shared" si="18"/>
        <v>-14053.21797893336</v>
      </c>
      <c r="T269" s="127">
        <f t="shared" si="19"/>
        <v>-9.1897997056613803E-3</v>
      </c>
    </row>
    <row r="270" spans="1:20" s="116" customFormat="1" ht="13" x14ac:dyDescent="0.3">
      <c r="A270" s="116">
        <v>264</v>
      </c>
      <c r="B270" s="125" t="s">
        <v>39</v>
      </c>
      <c r="C270" s="118">
        <v>61.20000000000001</v>
      </c>
      <c r="D270" s="119">
        <v>28748.643921666666</v>
      </c>
      <c r="E270" s="120">
        <v>0.57314769898553619</v>
      </c>
      <c r="F270" s="121">
        <v>0.86956999999999962</v>
      </c>
      <c r="G270" s="120">
        <v>5.1622936107623585E-2</v>
      </c>
      <c r="H270" s="118">
        <v>68</v>
      </c>
      <c r="I270" s="116">
        <v>0</v>
      </c>
      <c r="J270" s="121">
        <v>2</v>
      </c>
      <c r="K270" s="116" t="s">
        <v>34</v>
      </c>
      <c r="L270" s="126">
        <v>1004875.0415994334</v>
      </c>
      <c r="M270" s="123">
        <v>988435.09161398339</v>
      </c>
      <c r="N270" s="123">
        <f t="shared" si="16"/>
        <v>-16439.949985450017</v>
      </c>
      <c r="O270" s="127">
        <f t="shared" si="17"/>
        <v>-1.6360193362234352E-2</v>
      </c>
      <c r="Q270" s="126">
        <v>2688371.5874327668</v>
      </c>
      <c r="R270" s="123">
        <v>2671931.6374473167</v>
      </c>
      <c r="S270" s="123">
        <f t="shared" si="18"/>
        <v>-16439.949985450134</v>
      </c>
      <c r="T270" s="127">
        <f t="shared" si="19"/>
        <v>-6.1152074595273113E-3</v>
      </c>
    </row>
    <row r="271" spans="1:20" s="116" customFormat="1" ht="13" x14ac:dyDescent="0.3">
      <c r="A271" s="116">
        <v>265</v>
      </c>
      <c r="B271" s="125" t="s">
        <v>39</v>
      </c>
      <c r="C271" s="118">
        <v>32.080794866666672</v>
      </c>
      <c r="D271" s="119">
        <v>13448.522799999999</v>
      </c>
      <c r="E271" s="120">
        <v>0.54702809857363477</v>
      </c>
      <c r="F271" s="121">
        <v>1</v>
      </c>
      <c r="G271" s="120">
        <v>0.12677882741003776</v>
      </c>
      <c r="H271" s="118">
        <v>35</v>
      </c>
      <c r="I271" s="116">
        <v>0</v>
      </c>
      <c r="J271" s="121">
        <v>1</v>
      </c>
      <c r="K271" s="116" t="s">
        <v>34</v>
      </c>
      <c r="L271" s="126">
        <v>536713.15730846662</v>
      </c>
      <c r="M271" s="123">
        <v>520095.12407413329</v>
      </c>
      <c r="N271" s="123">
        <f t="shared" si="16"/>
        <v>-16618.033234333328</v>
      </c>
      <c r="O271" s="127">
        <f t="shared" si="17"/>
        <v>-3.0962597074515916E-2</v>
      </c>
      <c r="Q271" s="126">
        <v>1330294.7089751335</v>
      </c>
      <c r="R271" s="123">
        <v>1313676.6757408001</v>
      </c>
      <c r="S271" s="123">
        <f t="shared" si="18"/>
        <v>-16618.033234333387</v>
      </c>
      <c r="T271" s="127">
        <f t="shared" si="19"/>
        <v>-1.2491993783194112E-2</v>
      </c>
    </row>
    <row r="272" spans="1:20" s="116" customFormat="1" ht="13" x14ac:dyDescent="0.3">
      <c r="A272" s="116">
        <v>266</v>
      </c>
      <c r="B272" s="125" t="s">
        <v>39</v>
      </c>
      <c r="C272" s="118">
        <v>34.205729166666664</v>
      </c>
      <c r="D272" s="119">
        <v>15013.383735000003</v>
      </c>
      <c r="E272" s="120">
        <v>0.49423549120201393</v>
      </c>
      <c r="F272" s="121">
        <v>1</v>
      </c>
      <c r="G272" s="120">
        <v>0.1087990707749924</v>
      </c>
      <c r="H272" s="118">
        <v>38</v>
      </c>
      <c r="I272" s="116">
        <v>0</v>
      </c>
      <c r="J272" s="121">
        <v>1</v>
      </c>
      <c r="K272" s="116" t="s">
        <v>34</v>
      </c>
      <c r="L272" s="126">
        <v>586495.69809219998</v>
      </c>
      <c r="M272" s="123">
        <v>569468.83406605001</v>
      </c>
      <c r="N272" s="123">
        <f t="shared" si="16"/>
        <v>-17026.864026149968</v>
      </c>
      <c r="O272" s="127">
        <f t="shared" si="17"/>
        <v>-2.9031524155311472E-2</v>
      </c>
      <c r="Q272" s="126">
        <v>1480253.5330922001</v>
      </c>
      <c r="R272" s="123">
        <v>1463226.6690660501</v>
      </c>
      <c r="S272" s="123">
        <f t="shared" si="18"/>
        <v>-17026.864026149968</v>
      </c>
      <c r="T272" s="127">
        <f t="shared" si="19"/>
        <v>-1.1502667377919659E-2</v>
      </c>
    </row>
    <row r="273" spans="1:20" s="116" customFormat="1" ht="13" x14ac:dyDescent="0.3">
      <c r="A273" s="116">
        <v>267</v>
      </c>
      <c r="B273" s="125" t="s">
        <v>39</v>
      </c>
      <c r="C273" s="118">
        <v>31.719783333333329</v>
      </c>
      <c r="D273" s="119">
        <v>15176.883853333333</v>
      </c>
      <c r="E273" s="120">
        <v>0.6954185954419545</v>
      </c>
      <c r="F273" s="121">
        <v>1</v>
      </c>
      <c r="G273" s="120">
        <v>2.2033551587662625E-2</v>
      </c>
      <c r="H273" s="118">
        <v>33</v>
      </c>
      <c r="I273" s="116">
        <v>0</v>
      </c>
      <c r="J273" s="121">
        <v>1</v>
      </c>
      <c r="K273" s="116" t="s">
        <v>34</v>
      </c>
      <c r="L273" s="126">
        <v>563889.27535906667</v>
      </c>
      <c r="M273" s="123">
        <v>554529.94291559991</v>
      </c>
      <c r="N273" s="123">
        <f t="shared" si="16"/>
        <v>-9359.3324434667593</v>
      </c>
      <c r="O273" s="127">
        <f t="shared" si="17"/>
        <v>-1.6597819558648346E-2</v>
      </c>
      <c r="Q273" s="126">
        <v>1463117.3620257331</v>
      </c>
      <c r="R273" s="123">
        <v>1453758.0295822665</v>
      </c>
      <c r="S273" s="123">
        <f t="shared" si="18"/>
        <v>-9359.3324434666429</v>
      </c>
      <c r="T273" s="127">
        <f t="shared" si="19"/>
        <v>-6.3968432651966799E-3</v>
      </c>
    </row>
    <row r="274" spans="1:20" s="116" customFormat="1" ht="13" x14ac:dyDescent="0.3">
      <c r="A274" s="116">
        <v>268</v>
      </c>
      <c r="B274" s="125" t="s">
        <v>39</v>
      </c>
      <c r="C274" s="118">
        <v>43.586698433333318</v>
      </c>
      <c r="D274" s="119">
        <v>19342.895819999998</v>
      </c>
      <c r="E274" s="120">
        <v>0.57073741517938426</v>
      </c>
      <c r="F274" s="121">
        <v>0.66405999999999998</v>
      </c>
      <c r="G274" s="120">
        <v>0.20865868154311251</v>
      </c>
      <c r="H274" s="118">
        <v>34</v>
      </c>
      <c r="I274" s="116">
        <v>0</v>
      </c>
      <c r="J274" s="121">
        <v>2</v>
      </c>
      <c r="K274" s="116" t="s">
        <v>34</v>
      </c>
      <c r="L274" s="126">
        <v>674653.68248776661</v>
      </c>
      <c r="M274" s="123">
        <v>669246.07238946657</v>
      </c>
      <c r="N274" s="123">
        <f t="shared" si="16"/>
        <v>-5407.610098300036</v>
      </c>
      <c r="O274" s="127">
        <f t="shared" si="17"/>
        <v>-8.0153866178564754E-3</v>
      </c>
      <c r="Q274" s="126">
        <v>1809290.0541544333</v>
      </c>
      <c r="R274" s="123">
        <v>1803882.4440561333</v>
      </c>
      <c r="S274" s="123">
        <f t="shared" si="18"/>
        <v>-5407.610098300036</v>
      </c>
      <c r="T274" s="127">
        <f t="shared" si="19"/>
        <v>-2.9888022022136564E-3</v>
      </c>
    </row>
    <row r="275" spans="1:20" s="116" customFormat="1" ht="13" x14ac:dyDescent="0.3">
      <c r="A275" s="116">
        <v>269</v>
      </c>
      <c r="B275" s="125" t="s">
        <v>39</v>
      </c>
      <c r="C275" s="118">
        <v>39.095399999999991</v>
      </c>
      <c r="D275" s="119">
        <v>16141.302648333336</v>
      </c>
      <c r="E275" s="120">
        <v>0.46440822719770558</v>
      </c>
      <c r="F275" s="121">
        <v>1</v>
      </c>
      <c r="G275" s="120">
        <v>0.10446385594804941</v>
      </c>
      <c r="H275" s="118">
        <v>40</v>
      </c>
      <c r="I275" s="116">
        <v>0</v>
      </c>
      <c r="J275" s="121">
        <v>1</v>
      </c>
      <c r="K275" s="116" t="s">
        <v>34</v>
      </c>
      <c r="L275" s="126">
        <v>639556.79898103338</v>
      </c>
      <c r="M275" s="123">
        <v>619317.16628685</v>
      </c>
      <c r="N275" s="123">
        <f t="shared" si="16"/>
        <v>-20239.632694183383</v>
      </c>
      <c r="O275" s="127">
        <f t="shared" si="17"/>
        <v>-3.1646341226346041E-2</v>
      </c>
      <c r="Q275" s="126">
        <v>1609813.1223143665</v>
      </c>
      <c r="R275" s="123">
        <v>1589573.4896201831</v>
      </c>
      <c r="S275" s="123">
        <f t="shared" si="18"/>
        <v>-20239.632694183383</v>
      </c>
      <c r="T275" s="127">
        <f t="shared" si="19"/>
        <v>-1.2572659778723657E-2</v>
      </c>
    </row>
    <row r="276" spans="1:20" s="116" customFormat="1" ht="13" x14ac:dyDescent="0.3">
      <c r="A276" s="116">
        <v>270</v>
      </c>
      <c r="B276" s="125" t="s">
        <v>39</v>
      </c>
      <c r="C276" s="118">
        <v>53.094675866666655</v>
      </c>
      <c r="D276" s="119">
        <v>25605.353519166663</v>
      </c>
      <c r="E276" s="120">
        <v>0.51968745612332923</v>
      </c>
      <c r="F276" s="121">
        <v>1</v>
      </c>
      <c r="G276" s="120">
        <v>0.15304747382641581</v>
      </c>
      <c r="H276" s="118">
        <v>35</v>
      </c>
      <c r="I276" s="116">
        <v>0</v>
      </c>
      <c r="J276" s="121">
        <v>1</v>
      </c>
      <c r="K276" s="116" t="s">
        <v>34</v>
      </c>
      <c r="L276" s="126">
        <v>913984.4541210999</v>
      </c>
      <c r="M276" s="123">
        <v>897399.46073995845</v>
      </c>
      <c r="N276" s="123">
        <f t="shared" si="16"/>
        <v>-16584.993381141452</v>
      </c>
      <c r="O276" s="127">
        <f t="shared" si="17"/>
        <v>-1.8145815616841986E-2</v>
      </c>
      <c r="Q276" s="126">
        <v>2429288.2232877668</v>
      </c>
      <c r="R276" s="123">
        <v>2412703.2299066251</v>
      </c>
      <c r="S276" s="123">
        <f t="shared" si="18"/>
        <v>-16584.993381141685</v>
      </c>
      <c r="T276" s="127">
        <f t="shared" si="19"/>
        <v>-6.8270998978852216E-3</v>
      </c>
    </row>
    <row r="277" spans="1:20" s="116" customFormat="1" ht="13" x14ac:dyDescent="0.3">
      <c r="A277" s="116">
        <v>271</v>
      </c>
      <c r="B277" s="125" t="s">
        <v>39</v>
      </c>
      <c r="C277" s="118">
        <v>26.195884199999998</v>
      </c>
      <c r="D277" s="119">
        <v>11109.047163333331</v>
      </c>
      <c r="E277" s="120">
        <v>0.33819981915656977</v>
      </c>
      <c r="F277" s="121">
        <v>1</v>
      </c>
      <c r="G277" s="120">
        <v>0.26956928321201146</v>
      </c>
      <c r="H277" s="118">
        <v>27</v>
      </c>
      <c r="I277" s="116">
        <v>0</v>
      </c>
      <c r="J277" s="121">
        <v>1</v>
      </c>
      <c r="K277" s="116" t="s">
        <v>34</v>
      </c>
      <c r="L277" s="126">
        <v>441346.16232886672</v>
      </c>
      <c r="M277" s="123">
        <v>431294.62670349987</v>
      </c>
      <c r="N277" s="123">
        <f t="shared" si="16"/>
        <v>-10051.535625366843</v>
      </c>
      <c r="O277" s="127">
        <f t="shared" si="17"/>
        <v>-2.277472080492907E-2</v>
      </c>
      <c r="Q277" s="126">
        <v>1103265.1839955333</v>
      </c>
      <c r="R277" s="123">
        <v>1093213.6483701665</v>
      </c>
      <c r="S277" s="123">
        <f t="shared" si="18"/>
        <v>-10051.535625366727</v>
      </c>
      <c r="T277" s="127">
        <f t="shared" si="19"/>
        <v>-9.1107158742783478E-3</v>
      </c>
    </row>
    <row r="278" spans="1:20" s="116" customFormat="1" ht="13" x14ac:dyDescent="0.3">
      <c r="A278" s="116">
        <v>272</v>
      </c>
      <c r="B278" s="125" t="s">
        <v>39</v>
      </c>
      <c r="C278" s="118">
        <v>62.807053433333323</v>
      </c>
      <c r="D278" s="119">
        <v>23311.119965833332</v>
      </c>
      <c r="E278" s="120">
        <v>0.46443275543727636</v>
      </c>
      <c r="F278" s="121">
        <v>1</v>
      </c>
      <c r="G278" s="120">
        <v>0.15849787940561921</v>
      </c>
      <c r="H278" s="118">
        <v>40</v>
      </c>
      <c r="I278" s="116">
        <v>0</v>
      </c>
      <c r="J278" s="121">
        <v>1</v>
      </c>
      <c r="K278" s="116" t="s">
        <v>34</v>
      </c>
      <c r="L278" s="126">
        <v>904441.22264790011</v>
      </c>
      <c r="M278" s="123">
        <v>875894.0243410581</v>
      </c>
      <c r="N278" s="123">
        <f t="shared" si="16"/>
        <v>-28547.198306842009</v>
      </c>
      <c r="O278" s="127">
        <f t="shared" si="17"/>
        <v>-3.1563353805640793E-2</v>
      </c>
      <c r="Q278" s="126">
        <v>2271070.7151478999</v>
      </c>
      <c r="R278" s="123">
        <v>2242523.5168410582</v>
      </c>
      <c r="S278" s="123">
        <f t="shared" si="18"/>
        <v>-28547.198306841776</v>
      </c>
      <c r="T278" s="127">
        <f t="shared" si="19"/>
        <v>-1.2569929292132449E-2</v>
      </c>
    </row>
    <row r="279" spans="1:20" s="116" customFormat="1" ht="13" x14ac:dyDescent="0.3">
      <c r="A279" s="116">
        <v>273</v>
      </c>
      <c r="B279" s="125" t="s">
        <v>39</v>
      </c>
      <c r="C279" s="118">
        <v>27.620624933333335</v>
      </c>
      <c r="D279" s="119">
        <v>12030.301591666665</v>
      </c>
      <c r="E279" s="120">
        <v>0.54513410554451325</v>
      </c>
      <c r="F279" s="121">
        <v>1</v>
      </c>
      <c r="G279" s="120">
        <v>9.2823119598271275E-2</v>
      </c>
      <c r="H279" s="118">
        <v>20</v>
      </c>
      <c r="I279" s="116">
        <v>0</v>
      </c>
      <c r="J279" s="121">
        <v>1</v>
      </c>
      <c r="K279" s="116" t="s">
        <v>34</v>
      </c>
      <c r="L279" s="126">
        <v>478285.70787753334</v>
      </c>
      <c r="M279" s="123">
        <v>463570.88896811666</v>
      </c>
      <c r="N279" s="123">
        <f t="shared" si="16"/>
        <v>-14714.818909416674</v>
      </c>
      <c r="O279" s="127">
        <f t="shared" si="17"/>
        <v>-3.0765750820186441E-2</v>
      </c>
      <c r="Q279" s="126">
        <v>1156268.9045442</v>
      </c>
      <c r="R279" s="123">
        <v>1141554.0856347834</v>
      </c>
      <c r="S279" s="123">
        <f t="shared" si="18"/>
        <v>-14714.818909416674</v>
      </c>
      <c r="T279" s="127">
        <f t="shared" si="19"/>
        <v>-1.272612179708944E-2</v>
      </c>
    </row>
    <row r="280" spans="1:20" s="116" customFormat="1" ht="13" x14ac:dyDescent="0.3">
      <c r="A280" s="116">
        <v>274</v>
      </c>
      <c r="B280" s="125" t="s">
        <v>39</v>
      </c>
      <c r="C280" s="118">
        <v>35.776496533333336</v>
      </c>
      <c r="D280" s="119">
        <v>17253.003088333335</v>
      </c>
      <c r="E280" s="120">
        <v>0.60691842701109311</v>
      </c>
      <c r="F280" s="121">
        <v>1</v>
      </c>
      <c r="G280" s="120">
        <v>0.12856060421801796</v>
      </c>
      <c r="H280" s="118">
        <v>32</v>
      </c>
      <c r="I280" s="116">
        <v>0</v>
      </c>
      <c r="J280" s="121">
        <v>1</v>
      </c>
      <c r="K280" s="116" t="s">
        <v>34</v>
      </c>
      <c r="L280" s="126">
        <v>612910.21519490017</v>
      </c>
      <c r="M280" s="123">
        <v>611014.27936044999</v>
      </c>
      <c r="N280" s="123">
        <f t="shared" si="16"/>
        <v>-1895.9358344501816</v>
      </c>
      <c r="O280" s="127">
        <f t="shared" si="17"/>
        <v>-3.093333717479795E-3</v>
      </c>
      <c r="Q280" s="126">
        <v>1628334.9901949</v>
      </c>
      <c r="R280" s="123">
        <v>1626439.0543604498</v>
      </c>
      <c r="S280" s="123">
        <f t="shared" si="18"/>
        <v>-1895.9358344501816</v>
      </c>
      <c r="T280" s="127">
        <f t="shared" si="19"/>
        <v>-1.1643401670213152E-3</v>
      </c>
    </row>
    <row r="281" spans="1:20" s="116" customFormat="1" ht="13" x14ac:dyDescent="0.3">
      <c r="A281" s="116">
        <v>275</v>
      </c>
      <c r="B281" s="125" t="s">
        <v>39</v>
      </c>
      <c r="C281" s="118">
        <v>29.617678333333327</v>
      </c>
      <c r="D281" s="119">
        <v>13078.125409999999</v>
      </c>
      <c r="E281" s="120">
        <v>0.56296317870078927</v>
      </c>
      <c r="F281" s="121">
        <v>1</v>
      </c>
      <c r="G281" s="120">
        <v>9.789988756457213E-2</v>
      </c>
      <c r="H281" s="118">
        <v>32.5</v>
      </c>
      <c r="I281" s="116">
        <v>0</v>
      </c>
      <c r="J281" s="121">
        <v>1</v>
      </c>
      <c r="K281" s="116" t="s">
        <v>34</v>
      </c>
      <c r="L281" s="126">
        <v>503528.59171660012</v>
      </c>
      <c r="M281" s="123">
        <v>493286.05180636671</v>
      </c>
      <c r="N281" s="123">
        <f t="shared" si="16"/>
        <v>-10242.539910233405</v>
      </c>
      <c r="O281" s="127">
        <f t="shared" si="17"/>
        <v>-2.0341525940592846E-2</v>
      </c>
      <c r="Q281" s="126">
        <v>1274182.0775499335</v>
      </c>
      <c r="R281" s="123">
        <v>1263939.5376397001</v>
      </c>
      <c r="S281" s="123">
        <f t="shared" si="18"/>
        <v>-10242.539910233347</v>
      </c>
      <c r="T281" s="127">
        <f t="shared" si="19"/>
        <v>-8.0385214096938638E-3</v>
      </c>
    </row>
    <row r="282" spans="1:20" s="116" customFormat="1" ht="13" x14ac:dyDescent="0.3">
      <c r="A282" s="116">
        <v>276</v>
      </c>
      <c r="B282" s="125" t="s">
        <v>40</v>
      </c>
      <c r="C282" s="118">
        <v>89.046309066666666</v>
      </c>
      <c r="D282" s="119">
        <v>41070.825108333331</v>
      </c>
      <c r="E282" s="120">
        <v>0.57587604402913117</v>
      </c>
      <c r="F282" s="121">
        <v>1</v>
      </c>
      <c r="G282" s="120">
        <v>6.473954356097722E-2</v>
      </c>
      <c r="H282" s="118">
        <v>84.669999999999987</v>
      </c>
      <c r="I282" s="116">
        <v>0</v>
      </c>
      <c r="J282" s="121">
        <v>1</v>
      </c>
      <c r="K282" s="116" t="s">
        <v>34</v>
      </c>
      <c r="L282" s="126">
        <v>1486476.2091362001</v>
      </c>
      <c r="M282" s="123">
        <v>1438101.5140292833</v>
      </c>
      <c r="N282" s="123">
        <f t="shared" si="16"/>
        <v>-48374.695106916828</v>
      </c>
      <c r="O282" s="127">
        <f t="shared" si="17"/>
        <v>-3.2543201707229234E-2</v>
      </c>
      <c r="Q282" s="126">
        <v>3922190.1033028667</v>
      </c>
      <c r="R282" s="123">
        <v>3873815.4081959501</v>
      </c>
      <c r="S282" s="123">
        <f t="shared" si="18"/>
        <v>-48374.695106916595</v>
      </c>
      <c r="T282" s="127">
        <f t="shared" si="19"/>
        <v>-1.2333592669610885E-2</v>
      </c>
    </row>
    <row r="283" spans="1:20" s="116" customFormat="1" ht="13" x14ac:dyDescent="0.3">
      <c r="A283" s="116">
        <v>277</v>
      </c>
      <c r="B283" s="125" t="s">
        <v>40</v>
      </c>
      <c r="C283" s="118">
        <v>49.659154366666677</v>
      </c>
      <c r="D283" s="119">
        <v>25074.696275833336</v>
      </c>
      <c r="E283" s="120">
        <v>0.64454030681204955</v>
      </c>
      <c r="F283" s="121">
        <v>1</v>
      </c>
      <c r="G283" s="120">
        <v>8.7133453777332615E-2</v>
      </c>
      <c r="H283" s="118">
        <v>25.959999999999997</v>
      </c>
      <c r="I283" s="116">
        <v>0</v>
      </c>
      <c r="J283" s="121">
        <v>1</v>
      </c>
      <c r="K283" s="116" t="s">
        <v>34</v>
      </c>
      <c r="L283" s="126">
        <v>882961.40787956677</v>
      </c>
      <c r="M283" s="123">
        <v>870633.92509115848</v>
      </c>
      <c r="N283" s="123">
        <f t="shared" si="16"/>
        <v>-12327.482788408292</v>
      </c>
      <c r="O283" s="127">
        <f t="shared" si="17"/>
        <v>-1.3961519357921611E-2</v>
      </c>
      <c r="Q283" s="126">
        <v>2386234.1020462336</v>
      </c>
      <c r="R283" s="123">
        <v>2373906.6192578254</v>
      </c>
      <c r="S283" s="123">
        <f t="shared" si="18"/>
        <v>-12327.482788408175</v>
      </c>
      <c r="T283" s="127">
        <f t="shared" si="19"/>
        <v>-5.1660827317140268E-3</v>
      </c>
    </row>
    <row r="284" spans="1:20" s="116" customFormat="1" ht="13" x14ac:dyDescent="0.3">
      <c r="A284" s="116">
        <v>278</v>
      </c>
      <c r="B284" s="125" t="s">
        <v>40</v>
      </c>
      <c r="C284" s="118">
        <v>64.780449633333333</v>
      </c>
      <c r="D284" s="119">
        <v>21565.566116666665</v>
      </c>
      <c r="E284" s="120">
        <v>0.41776402760042786</v>
      </c>
      <c r="F284" s="121">
        <v>1</v>
      </c>
      <c r="G284" s="120">
        <v>0.29243307122068207</v>
      </c>
      <c r="H284" s="118">
        <v>52.100000000000016</v>
      </c>
      <c r="I284" s="116">
        <v>0</v>
      </c>
      <c r="J284" s="121">
        <v>1</v>
      </c>
      <c r="K284" s="116" t="s">
        <v>34</v>
      </c>
      <c r="L284" s="126">
        <v>862842.18189320015</v>
      </c>
      <c r="M284" s="123">
        <v>837135.69032253337</v>
      </c>
      <c r="N284" s="123">
        <f t="shared" si="16"/>
        <v>-25706.491570666782</v>
      </c>
      <c r="O284" s="127">
        <f t="shared" si="17"/>
        <v>-2.9792808128901432E-2</v>
      </c>
      <c r="Q284" s="126">
        <v>2158564.3035598667</v>
      </c>
      <c r="R284" s="123">
        <v>2132857.8119892003</v>
      </c>
      <c r="S284" s="123">
        <f t="shared" si="18"/>
        <v>-25706.491570666432</v>
      </c>
      <c r="T284" s="127">
        <f t="shared" si="19"/>
        <v>-1.1909069156879752E-2</v>
      </c>
    </row>
    <row r="285" spans="1:20" s="116" customFormat="1" ht="13" x14ac:dyDescent="0.3">
      <c r="A285" s="116">
        <v>279</v>
      </c>
      <c r="B285" s="125" t="s">
        <v>40</v>
      </c>
      <c r="C285" s="118">
        <v>55.555232433333316</v>
      </c>
      <c r="D285" s="119">
        <v>29158.552762499996</v>
      </c>
      <c r="E285" s="120">
        <v>0.67041039055227625</v>
      </c>
      <c r="F285" s="121">
        <v>1</v>
      </c>
      <c r="G285" s="120">
        <v>1.7437155004776161E-2</v>
      </c>
      <c r="H285" s="118">
        <v>59</v>
      </c>
      <c r="I285" s="116">
        <v>0</v>
      </c>
      <c r="J285" s="121">
        <v>1</v>
      </c>
      <c r="K285" s="116" t="s">
        <v>34</v>
      </c>
      <c r="L285" s="126">
        <v>990981.67531253339</v>
      </c>
      <c r="M285" s="123">
        <v>982610.2922873249</v>
      </c>
      <c r="N285" s="123">
        <f t="shared" si="16"/>
        <v>-8371.3830252084881</v>
      </c>
      <c r="O285" s="127">
        <f t="shared" si="17"/>
        <v>-8.4475659174710182E-3</v>
      </c>
      <c r="Q285" s="126">
        <v>2699584.115312533</v>
      </c>
      <c r="R285" s="123">
        <v>2691212.7322873245</v>
      </c>
      <c r="S285" s="123">
        <f t="shared" si="18"/>
        <v>-8371.3830252084881</v>
      </c>
      <c r="T285" s="127">
        <f t="shared" si="19"/>
        <v>-3.1009898812652207E-3</v>
      </c>
    </row>
    <row r="286" spans="1:20" s="116" customFormat="1" ht="13" x14ac:dyDescent="0.3">
      <c r="A286" s="116">
        <v>280</v>
      </c>
      <c r="B286" s="125" t="s">
        <v>40</v>
      </c>
      <c r="C286" s="118">
        <v>118.0056877</v>
      </c>
      <c r="D286" s="119">
        <v>55480.593479166673</v>
      </c>
      <c r="E286" s="120">
        <v>0.62853000786636437</v>
      </c>
      <c r="F286" s="121">
        <v>1</v>
      </c>
      <c r="G286" s="120">
        <v>6.9933769510198918E-2</v>
      </c>
      <c r="H286" s="118">
        <v>107.44000000000004</v>
      </c>
      <c r="I286" s="116">
        <v>0</v>
      </c>
      <c r="J286" s="121">
        <v>1</v>
      </c>
      <c r="K286" s="116" t="s">
        <v>34</v>
      </c>
      <c r="L286" s="126">
        <v>1915782.4230589999</v>
      </c>
      <c r="M286" s="123">
        <v>1877155.7310339583</v>
      </c>
      <c r="N286" s="123">
        <f t="shared" si="16"/>
        <v>-38626.692025041673</v>
      </c>
      <c r="O286" s="127">
        <f t="shared" si="17"/>
        <v>-2.0162358501736862E-2</v>
      </c>
      <c r="Q286" s="126">
        <v>5231528.0947256666</v>
      </c>
      <c r="R286" s="123">
        <v>5192901.4027006254</v>
      </c>
      <c r="S286" s="123">
        <f t="shared" si="18"/>
        <v>-38626.692025041208</v>
      </c>
      <c r="T286" s="127">
        <f t="shared" si="19"/>
        <v>-7.3834434845115237E-3</v>
      </c>
    </row>
    <row r="287" spans="1:20" s="116" customFormat="1" ht="13" x14ac:dyDescent="0.3">
      <c r="A287" s="116">
        <v>281</v>
      </c>
      <c r="B287" s="125" t="s">
        <v>40</v>
      </c>
      <c r="C287" s="118">
        <v>52.739418066666673</v>
      </c>
      <c r="D287" s="119">
        <v>25374.726933333335</v>
      </c>
      <c r="E287" s="120">
        <v>0.62234256914343966</v>
      </c>
      <c r="F287" s="121">
        <v>1</v>
      </c>
      <c r="G287" s="120">
        <v>4.6522658017788432E-2</v>
      </c>
      <c r="H287" s="118">
        <v>45.399999999999984</v>
      </c>
      <c r="I287" s="116">
        <v>0</v>
      </c>
      <c r="J287" s="121">
        <v>1</v>
      </c>
      <c r="K287" s="116" t="s">
        <v>34</v>
      </c>
      <c r="L287" s="126">
        <v>911501.31591330003</v>
      </c>
      <c r="M287" s="123">
        <v>892850.75428296672</v>
      </c>
      <c r="N287" s="123">
        <f t="shared" si="16"/>
        <v>-18650.561630333308</v>
      </c>
      <c r="O287" s="127">
        <f t="shared" si="17"/>
        <v>-2.046136555671995E-2</v>
      </c>
      <c r="Q287" s="126">
        <v>2408188.3717466332</v>
      </c>
      <c r="R287" s="123">
        <v>2389537.8101163004</v>
      </c>
      <c r="S287" s="123">
        <f t="shared" si="18"/>
        <v>-18650.561630332842</v>
      </c>
      <c r="T287" s="127">
        <f t="shared" si="19"/>
        <v>-7.7446440025809903E-3</v>
      </c>
    </row>
    <row r="288" spans="1:20" s="116" customFormat="1" ht="13" x14ac:dyDescent="0.3">
      <c r="A288" s="116">
        <v>282</v>
      </c>
      <c r="B288" s="125" t="s">
        <v>40</v>
      </c>
      <c r="C288" s="118">
        <v>69.540244599999994</v>
      </c>
      <c r="D288" s="119">
        <v>33418.263396666669</v>
      </c>
      <c r="E288" s="120">
        <v>0.64107438783257276</v>
      </c>
      <c r="F288" s="121">
        <v>1</v>
      </c>
      <c r="G288" s="120">
        <v>7.4482657535109964E-2</v>
      </c>
      <c r="H288" s="118">
        <v>77</v>
      </c>
      <c r="I288" s="116">
        <v>0</v>
      </c>
      <c r="J288" s="121">
        <v>1</v>
      </c>
      <c r="K288" s="116" t="s">
        <v>34</v>
      </c>
      <c r="L288" s="126">
        <v>1179855.9076266002</v>
      </c>
      <c r="M288" s="123">
        <v>1156482.4480455667</v>
      </c>
      <c r="N288" s="123">
        <f t="shared" si="16"/>
        <v>-23373.45958103356</v>
      </c>
      <c r="O288" s="127">
        <f t="shared" si="17"/>
        <v>-1.9810435689601828E-2</v>
      </c>
      <c r="Q288" s="126">
        <v>3196176.1959599336</v>
      </c>
      <c r="R288" s="123">
        <v>3172802.7363788998</v>
      </c>
      <c r="S288" s="123">
        <f t="shared" si="18"/>
        <v>-23373.459581033792</v>
      </c>
      <c r="T288" s="127">
        <f t="shared" si="19"/>
        <v>-7.3129446400916742E-3</v>
      </c>
    </row>
    <row r="289" spans="1:20" s="116" customFormat="1" ht="13" x14ac:dyDescent="0.3">
      <c r="A289" s="116">
        <v>283</v>
      </c>
      <c r="B289" s="125" t="s">
        <v>40</v>
      </c>
      <c r="C289" s="118">
        <v>55.889999999999993</v>
      </c>
      <c r="D289" s="119">
        <v>23288.512040833331</v>
      </c>
      <c r="E289" s="120">
        <v>0.5736133405646735</v>
      </c>
      <c r="F289" s="121">
        <v>1</v>
      </c>
      <c r="G289" s="120">
        <v>6.4931651846078964E-2</v>
      </c>
      <c r="H289" s="118">
        <v>62.100000000000016</v>
      </c>
      <c r="I289" s="116">
        <v>0</v>
      </c>
      <c r="J289" s="121">
        <v>1</v>
      </c>
      <c r="K289" s="116" t="s">
        <v>34</v>
      </c>
      <c r="L289" s="126">
        <v>887343.8463667999</v>
      </c>
      <c r="M289" s="123">
        <v>860090.63703020813</v>
      </c>
      <c r="N289" s="123">
        <f t="shared" si="16"/>
        <v>-27253.209336591768</v>
      </c>
      <c r="O289" s="127">
        <f t="shared" si="17"/>
        <v>-3.0713245432623593E-2</v>
      </c>
      <c r="Q289" s="126">
        <v>2278438.0213668002</v>
      </c>
      <c r="R289" s="123">
        <v>2251184.8120302083</v>
      </c>
      <c r="S289" s="123">
        <f t="shared" si="18"/>
        <v>-27253.209336591884</v>
      </c>
      <c r="T289" s="127">
        <f t="shared" si="19"/>
        <v>-1.1961356456052775E-2</v>
      </c>
    </row>
    <row r="290" spans="1:20" s="116" customFormat="1" ht="13" x14ac:dyDescent="0.3">
      <c r="A290" s="116">
        <v>284</v>
      </c>
      <c r="B290" s="125" t="s">
        <v>40</v>
      </c>
      <c r="C290" s="118">
        <v>11.087999999999996</v>
      </c>
      <c r="D290" s="119">
        <v>3421.5635999999995</v>
      </c>
      <c r="E290" s="120">
        <v>0.47528529089169447</v>
      </c>
      <c r="F290" s="121">
        <v>1</v>
      </c>
      <c r="G290" s="120">
        <v>0.14144895015226799</v>
      </c>
      <c r="H290" s="118">
        <v>12.319999999999999</v>
      </c>
      <c r="I290" s="116">
        <v>0</v>
      </c>
      <c r="J290" s="121">
        <v>1</v>
      </c>
      <c r="K290" s="116" t="s">
        <v>34</v>
      </c>
      <c r="L290" s="126">
        <v>161063.90058799999</v>
      </c>
      <c r="M290" s="123">
        <v>161205.60206400001</v>
      </c>
      <c r="N290" s="123">
        <f t="shared" si="16"/>
        <v>141.70147600001656</v>
      </c>
      <c r="O290" s="127">
        <f t="shared" si="17"/>
        <v>8.7978420665775167E-4</v>
      </c>
      <c r="Q290" s="126">
        <v>358501.68975466664</v>
      </c>
      <c r="R290" s="123">
        <v>358643.39123066666</v>
      </c>
      <c r="S290" s="123">
        <f t="shared" si="18"/>
        <v>141.70147600001656</v>
      </c>
      <c r="T290" s="127">
        <f t="shared" si="19"/>
        <v>3.9526027366004073E-4</v>
      </c>
    </row>
    <row r="291" spans="1:20" s="116" customFormat="1" ht="13" x14ac:dyDescent="0.3">
      <c r="A291" s="116">
        <v>285</v>
      </c>
      <c r="B291" s="125" t="s">
        <v>40</v>
      </c>
      <c r="C291" s="118">
        <v>12.165080000000001</v>
      </c>
      <c r="D291" s="119">
        <v>4545.2556800000002</v>
      </c>
      <c r="E291" s="120">
        <v>0.49594234831389966</v>
      </c>
      <c r="F291" s="121">
        <v>1</v>
      </c>
      <c r="G291" s="120">
        <v>0.41764535405252479</v>
      </c>
      <c r="H291" s="118">
        <v>13.080000000000004</v>
      </c>
      <c r="I291" s="116">
        <v>0</v>
      </c>
      <c r="J291" s="121">
        <v>1</v>
      </c>
      <c r="K291" s="116" t="s">
        <v>34</v>
      </c>
      <c r="L291" s="126">
        <v>180095.59256773334</v>
      </c>
      <c r="M291" s="123">
        <v>185136.76026986667</v>
      </c>
      <c r="N291" s="123">
        <f t="shared" si="16"/>
        <v>5041.1677021333307</v>
      </c>
      <c r="O291" s="127">
        <f t="shared" si="17"/>
        <v>2.7991621728540441E-2</v>
      </c>
      <c r="Q291" s="126">
        <v>430291.27840106672</v>
      </c>
      <c r="R291" s="123">
        <v>435332.44610320008</v>
      </c>
      <c r="S291" s="123">
        <f t="shared" si="18"/>
        <v>5041.1677021333599</v>
      </c>
      <c r="T291" s="127">
        <f t="shared" si="19"/>
        <v>1.1715709695223194E-2</v>
      </c>
    </row>
    <row r="292" spans="1:20" s="116" customFormat="1" ht="13" x14ac:dyDescent="0.3">
      <c r="A292" s="116">
        <v>286</v>
      </c>
      <c r="B292" s="125" t="s">
        <v>40</v>
      </c>
      <c r="C292" s="118">
        <v>51.2841503</v>
      </c>
      <c r="D292" s="119">
        <v>26414.880255</v>
      </c>
      <c r="E292" s="120">
        <v>0.67258435668367311</v>
      </c>
      <c r="F292" s="121">
        <v>1</v>
      </c>
      <c r="G292" s="120">
        <v>1.5799645975084542E-2</v>
      </c>
      <c r="H292" s="118">
        <v>47</v>
      </c>
      <c r="I292" s="116">
        <v>0</v>
      </c>
      <c r="J292" s="121">
        <v>1</v>
      </c>
      <c r="K292" s="116" t="s">
        <v>34</v>
      </c>
      <c r="L292" s="126">
        <v>917976.37127443345</v>
      </c>
      <c r="M292" s="123">
        <v>906315.27816048346</v>
      </c>
      <c r="N292" s="123">
        <f t="shared" si="16"/>
        <v>-11661.093113949988</v>
      </c>
      <c r="O292" s="127">
        <f t="shared" si="17"/>
        <v>-1.2703042778498541E-2</v>
      </c>
      <c r="Q292" s="126">
        <v>2475933.8437744332</v>
      </c>
      <c r="R292" s="123">
        <v>2464272.7506604833</v>
      </c>
      <c r="S292" s="123">
        <f t="shared" si="18"/>
        <v>-11661.093113949988</v>
      </c>
      <c r="T292" s="127">
        <f t="shared" si="19"/>
        <v>-4.7097757249334477E-3</v>
      </c>
    </row>
    <row r="293" spans="1:20" s="116" customFormat="1" ht="13" x14ac:dyDescent="0.3">
      <c r="A293" s="116">
        <v>287</v>
      </c>
      <c r="B293" s="125" t="s">
        <v>40</v>
      </c>
      <c r="C293" s="118">
        <v>80.174711233333355</v>
      </c>
      <c r="D293" s="119">
        <v>37499.745039166672</v>
      </c>
      <c r="E293" s="120">
        <v>0.61543840538151895</v>
      </c>
      <c r="F293" s="121">
        <v>1</v>
      </c>
      <c r="G293" s="120">
        <v>6.2473854639362836E-2</v>
      </c>
      <c r="H293" s="118">
        <v>69.039999999999992</v>
      </c>
      <c r="I293" s="116">
        <v>0</v>
      </c>
      <c r="J293" s="121">
        <v>1</v>
      </c>
      <c r="K293" s="116" t="s">
        <v>34</v>
      </c>
      <c r="L293" s="126">
        <v>1339855.7251059997</v>
      </c>
      <c r="M293" s="123">
        <v>1303656.0252448916</v>
      </c>
      <c r="N293" s="123">
        <f t="shared" si="16"/>
        <v>-36199.699861108093</v>
      </c>
      <c r="O293" s="127">
        <f t="shared" si="17"/>
        <v>-2.7017610316397486E-2</v>
      </c>
      <c r="Q293" s="126">
        <v>3547603.4417726668</v>
      </c>
      <c r="R293" s="123">
        <v>3511403.7419115584</v>
      </c>
      <c r="S293" s="123">
        <f t="shared" si="18"/>
        <v>-36199.699861108325</v>
      </c>
      <c r="T293" s="127">
        <f t="shared" si="19"/>
        <v>-1.0203987129694534E-2</v>
      </c>
    </row>
    <row r="294" spans="1:20" s="116" customFormat="1" ht="13" x14ac:dyDescent="0.3">
      <c r="A294" s="116">
        <v>288</v>
      </c>
      <c r="B294" s="125" t="s">
        <v>40</v>
      </c>
      <c r="C294" s="118">
        <v>114.37833289999999</v>
      </c>
      <c r="D294" s="119">
        <v>56271.06182166667</v>
      </c>
      <c r="E294" s="120">
        <v>0.64518643804996612</v>
      </c>
      <c r="F294" s="121">
        <v>1</v>
      </c>
      <c r="G294" s="120">
        <v>1.6076118223050662E-2</v>
      </c>
      <c r="H294" s="118">
        <v>113.01</v>
      </c>
      <c r="I294" s="116">
        <v>0</v>
      </c>
      <c r="J294" s="121">
        <v>1</v>
      </c>
      <c r="K294" s="116" t="s">
        <v>34</v>
      </c>
      <c r="L294" s="126">
        <v>1901789.4601892668</v>
      </c>
      <c r="M294" s="123">
        <v>1872552.1858273174</v>
      </c>
      <c r="N294" s="123">
        <f t="shared" si="16"/>
        <v>-29237.274361949414</v>
      </c>
      <c r="O294" s="127">
        <f t="shared" si="17"/>
        <v>-1.5373559993880558E-2</v>
      </c>
      <c r="Q294" s="126">
        <v>5223043.7026892668</v>
      </c>
      <c r="R294" s="123">
        <v>5193806.4283273173</v>
      </c>
      <c r="S294" s="123">
        <f t="shared" si="18"/>
        <v>-29237.274361949414</v>
      </c>
      <c r="T294" s="127">
        <f t="shared" si="19"/>
        <v>-5.5977464532597308E-3</v>
      </c>
    </row>
    <row r="295" spans="1:20" s="116" customFormat="1" ht="13" x14ac:dyDescent="0.3">
      <c r="A295" s="116">
        <v>289</v>
      </c>
      <c r="B295" s="125" t="s">
        <v>40</v>
      </c>
      <c r="C295" s="118">
        <v>51.48332053333332</v>
      </c>
      <c r="D295" s="119">
        <v>23735.93002</v>
      </c>
      <c r="E295" s="120">
        <v>0.62763133680095584</v>
      </c>
      <c r="F295" s="121">
        <v>1</v>
      </c>
      <c r="G295" s="120">
        <v>0.10437141241341452</v>
      </c>
      <c r="H295" s="118">
        <v>50.279999999999994</v>
      </c>
      <c r="I295" s="116">
        <v>0</v>
      </c>
      <c r="J295" s="121">
        <v>1</v>
      </c>
      <c r="K295" s="116" t="s">
        <v>34</v>
      </c>
      <c r="L295" s="126">
        <v>861630.54487159988</v>
      </c>
      <c r="M295" s="123">
        <v>845259.13650246663</v>
      </c>
      <c r="N295" s="123">
        <f t="shared" si="16"/>
        <v>-16371.408369133249</v>
      </c>
      <c r="O295" s="127">
        <f t="shared" si="17"/>
        <v>-1.9000496751856579E-2</v>
      </c>
      <c r="Q295" s="126">
        <v>2285157.748204933</v>
      </c>
      <c r="R295" s="123">
        <v>2268786.3398357998</v>
      </c>
      <c r="S295" s="123">
        <f t="shared" si="18"/>
        <v>-16371.408369133249</v>
      </c>
      <c r="T295" s="127">
        <f t="shared" si="19"/>
        <v>-7.1642355465365709E-3</v>
      </c>
    </row>
    <row r="296" spans="1:20" s="116" customFormat="1" ht="13" x14ac:dyDescent="0.3">
      <c r="A296" s="116">
        <v>290</v>
      </c>
      <c r="B296" s="125" t="s">
        <v>40</v>
      </c>
      <c r="C296" s="118">
        <v>126</v>
      </c>
      <c r="D296" s="119">
        <v>56858.374856666669</v>
      </c>
      <c r="E296" s="120">
        <v>0.63554471702161019</v>
      </c>
      <c r="F296" s="121">
        <v>1</v>
      </c>
      <c r="G296" s="120">
        <v>3.9193986780356571E-2</v>
      </c>
      <c r="H296" s="118">
        <v>140</v>
      </c>
      <c r="I296" s="116">
        <v>0</v>
      </c>
      <c r="J296" s="121">
        <v>1</v>
      </c>
      <c r="K296" s="116" t="s">
        <v>34</v>
      </c>
      <c r="L296" s="126">
        <v>1976942.7987307336</v>
      </c>
      <c r="M296" s="123">
        <v>1936095.0252919665</v>
      </c>
      <c r="N296" s="123">
        <f t="shared" si="16"/>
        <v>-40847.773438767064</v>
      </c>
      <c r="O296" s="127">
        <f t="shared" si="17"/>
        <v>-2.0662091723135725E-2</v>
      </c>
      <c r="Q296" s="126">
        <v>5360569.8503973996</v>
      </c>
      <c r="R296" s="123">
        <v>5319722.076958633</v>
      </c>
      <c r="S296" s="123">
        <f t="shared" si="18"/>
        <v>-40847.773438766599</v>
      </c>
      <c r="T296" s="127">
        <f t="shared" si="19"/>
        <v>-7.6200431257767111E-3</v>
      </c>
    </row>
    <row r="297" spans="1:20" s="116" customFormat="1" ht="13" x14ac:dyDescent="0.3">
      <c r="A297" s="116">
        <v>291</v>
      </c>
      <c r="B297" s="125" t="s">
        <v>40</v>
      </c>
      <c r="C297" s="118">
        <v>56.528199999999977</v>
      </c>
      <c r="D297" s="119">
        <v>26060.17268</v>
      </c>
      <c r="E297" s="120">
        <v>0.63573910855170512</v>
      </c>
      <c r="F297" s="121">
        <v>1</v>
      </c>
      <c r="G297" s="120">
        <v>0.10707610752983354</v>
      </c>
      <c r="H297" s="118">
        <v>59</v>
      </c>
      <c r="I297" s="116">
        <v>0</v>
      </c>
      <c r="J297" s="121">
        <v>1</v>
      </c>
      <c r="K297" s="116" t="s">
        <v>34</v>
      </c>
      <c r="L297" s="126">
        <v>934279.42709906667</v>
      </c>
      <c r="M297" s="123">
        <v>918590.65798786655</v>
      </c>
      <c r="N297" s="123">
        <f t="shared" si="16"/>
        <v>-15688.769111200119</v>
      </c>
      <c r="O297" s="127">
        <f t="shared" si="17"/>
        <v>-1.6792373519251811E-2</v>
      </c>
      <c r="Q297" s="126">
        <v>2502430.7387657333</v>
      </c>
      <c r="R297" s="123">
        <v>2486741.9696545331</v>
      </c>
      <c r="S297" s="123">
        <f t="shared" si="18"/>
        <v>-15688.769111200236</v>
      </c>
      <c r="T297" s="127">
        <f t="shared" si="19"/>
        <v>-6.2694119234398323E-3</v>
      </c>
    </row>
    <row r="298" spans="1:20" s="116" customFormat="1" ht="13" x14ac:dyDescent="0.3">
      <c r="A298" s="116">
        <v>292</v>
      </c>
      <c r="B298" s="125" t="s">
        <v>40</v>
      </c>
      <c r="C298" s="118">
        <v>14.31</v>
      </c>
      <c r="D298" s="119">
        <v>7290.0247699999991</v>
      </c>
      <c r="E298" s="120">
        <v>0.73096989709743554</v>
      </c>
      <c r="F298" s="121">
        <v>1</v>
      </c>
      <c r="G298" s="120">
        <v>0.29538359349053478</v>
      </c>
      <c r="H298" s="118">
        <v>15.900000000000004</v>
      </c>
      <c r="I298" s="116">
        <v>0</v>
      </c>
      <c r="J298" s="121">
        <v>1</v>
      </c>
      <c r="K298" s="116" t="s">
        <v>34</v>
      </c>
      <c r="L298" s="126">
        <v>238971.27463826665</v>
      </c>
      <c r="M298" s="123">
        <v>253034.70787063331</v>
      </c>
      <c r="N298" s="123">
        <f t="shared" si="16"/>
        <v>14063.43323236666</v>
      </c>
      <c r="O298" s="127">
        <f t="shared" si="17"/>
        <v>5.884989002822464E-2</v>
      </c>
      <c r="Q298" s="126">
        <v>631503.20880493335</v>
      </c>
      <c r="R298" s="123">
        <v>645566.64203729993</v>
      </c>
      <c r="S298" s="123">
        <f t="shared" si="18"/>
        <v>14063.433232366573</v>
      </c>
      <c r="T298" s="127">
        <f t="shared" si="19"/>
        <v>2.2269773195579538E-2</v>
      </c>
    </row>
    <row r="299" spans="1:20" s="116" customFormat="1" ht="13" x14ac:dyDescent="0.3">
      <c r="A299" s="116">
        <v>293</v>
      </c>
      <c r="B299" s="125" t="s">
        <v>40</v>
      </c>
      <c r="C299" s="118">
        <v>27.556699999999996</v>
      </c>
      <c r="D299" s="119">
        <v>11176.73835</v>
      </c>
      <c r="E299" s="120">
        <v>0.53839284888499928</v>
      </c>
      <c r="F299" s="121">
        <v>1</v>
      </c>
      <c r="G299" s="120">
        <v>0.52471233711803711</v>
      </c>
      <c r="H299" s="118">
        <v>20.5</v>
      </c>
      <c r="I299" s="116">
        <v>0</v>
      </c>
      <c r="J299" s="121">
        <v>1</v>
      </c>
      <c r="K299" s="116" t="s">
        <v>34</v>
      </c>
      <c r="L299" s="126">
        <v>361639.45726799994</v>
      </c>
      <c r="M299" s="123">
        <v>384266.0818915001</v>
      </c>
      <c r="N299" s="123">
        <f t="shared" si="16"/>
        <v>22626.62462350016</v>
      </c>
      <c r="O299" s="127">
        <f t="shared" si="17"/>
        <v>6.2566802844005648E-2</v>
      </c>
      <c r="Q299" s="126">
        <v>942618.93643466663</v>
      </c>
      <c r="R299" s="123">
        <v>965245.56105816667</v>
      </c>
      <c r="S299" s="123">
        <f t="shared" si="18"/>
        <v>22626.624623500044</v>
      </c>
      <c r="T299" s="127">
        <f t="shared" si="19"/>
        <v>2.4003999653436102E-2</v>
      </c>
    </row>
    <row r="300" spans="1:20" s="116" customFormat="1" ht="13" x14ac:dyDescent="0.3">
      <c r="A300" s="116">
        <v>294</v>
      </c>
      <c r="B300" s="125" t="s">
        <v>40</v>
      </c>
      <c r="C300" s="118">
        <v>16.023594166666665</v>
      </c>
      <c r="D300" s="119">
        <v>6801.4425950000004</v>
      </c>
      <c r="E300" s="120">
        <v>0.54245122798707324</v>
      </c>
      <c r="F300" s="121">
        <v>0.40194000000000002</v>
      </c>
      <c r="G300" s="120">
        <v>0.25990886094535792</v>
      </c>
      <c r="H300" s="118">
        <v>15.740000000000002</v>
      </c>
      <c r="I300" s="116">
        <v>0</v>
      </c>
      <c r="J300" s="121">
        <v>2</v>
      </c>
      <c r="K300" s="116" t="s">
        <v>34</v>
      </c>
      <c r="L300" s="126">
        <v>248123.27004593331</v>
      </c>
      <c r="M300" s="123">
        <v>247487.91855738332</v>
      </c>
      <c r="N300" s="123">
        <f t="shared" si="16"/>
        <v>-635.35148854998988</v>
      </c>
      <c r="O300" s="127">
        <f t="shared" si="17"/>
        <v>-2.560628386174226E-3</v>
      </c>
      <c r="Q300" s="126">
        <v>658327.45671260008</v>
      </c>
      <c r="R300" s="123">
        <v>657692.10522405012</v>
      </c>
      <c r="S300" s="123">
        <f t="shared" si="18"/>
        <v>-635.35148854996078</v>
      </c>
      <c r="T300" s="127">
        <f t="shared" si="19"/>
        <v>-9.6509948365609529E-4</v>
      </c>
    </row>
    <row r="301" spans="1:20" s="116" customFormat="1" ht="13" x14ac:dyDescent="0.3">
      <c r="A301" s="116">
        <v>295</v>
      </c>
      <c r="B301" s="125" t="s">
        <v>40</v>
      </c>
      <c r="C301" s="118">
        <v>80.553031799999985</v>
      </c>
      <c r="D301" s="119">
        <v>40402.326946666675</v>
      </c>
      <c r="E301" s="120">
        <v>0.67570937685377674</v>
      </c>
      <c r="F301" s="121">
        <v>1</v>
      </c>
      <c r="G301" s="120">
        <v>3.44536779561323E-2</v>
      </c>
      <c r="H301" s="118">
        <v>75</v>
      </c>
      <c r="I301" s="116">
        <v>0</v>
      </c>
      <c r="J301" s="121">
        <v>1</v>
      </c>
      <c r="K301" s="116" t="s">
        <v>34</v>
      </c>
      <c r="L301" s="126">
        <v>1356238.8239044666</v>
      </c>
      <c r="M301" s="123">
        <v>1345034.8142749334</v>
      </c>
      <c r="N301" s="123">
        <f t="shared" si="16"/>
        <v>-11204.00962953316</v>
      </c>
      <c r="O301" s="127">
        <f t="shared" si="17"/>
        <v>-8.261089000002237E-3</v>
      </c>
      <c r="Q301" s="126">
        <v>3727242.5814044662</v>
      </c>
      <c r="R301" s="123">
        <v>3716038.5717749335</v>
      </c>
      <c r="S301" s="123">
        <f t="shared" si="18"/>
        <v>-11204.009629532695</v>
      </c>
      <c r="T301" s="127">
        <f t="shared" si="19"/>
        <v>-3.0059781151434745E-3</v>
      </c>
    </row>
    <row r="302" spans="1:20" s="116" customFormat="1" ht="13" x14ac:dyDescent="0.3">
      <c r="A302" s="116">
        <v>296</v>
      </c>
      <c r="B302" s="125" t="s">
        <v>40</v>
      </c>
      <c r="C302" s="118">
        <v>2.8441333333333332</v>
      </c>
      <c r="D302" s="119">
        <v>115.39826666666669</v>
      </c>
      <c r="E302" s="120">
        <v>5.1700620536236988E-2</v>
      </c>
      <c r="F302" s="121">
        <v>6.0600000000000003E-3</v>
      </c>
      <c r="G302" s="120">
        <v>0.96369189005768574</v>
      </c>
      <c r="H302" s="118">
        <v>1.5</v>
      </c>
      <c r="I302" s="116">
        <v>44</v>
      </c>
      <c r="J302" s="121">
        <v>1</v>
      </c>
      <c r="K302" s="116" t="s">
        <v>34</v>
      </c>
      <c r="L302" s="126">
        <v>13831.664321333332</v>
      </c>
      <c r="M302" s="123">
        <v>12407.449210666668</v>
      </c>
      <c r="N302" s="123">
        <f t="shared" si="16"/>
        <v>-1424.2151106666643</v>
      </c>
      <c r="O302" s="127">
        <f t="shared" si="17"/>
        <v>-0.10296773241308492</v>
      </c>
      <c r="Q302" s="126">
        <v>18381.236821333332</v>
      </c>
      <c r="R302" s="123">
        <v>16957.021710666668</v>
      </c>
      <c r="S302" s="123">
        <f t="shared" si="18"/>
        <v>-1424.2151106666643</v>
      </c>
      <c r="T302" s="127">
        <f t="shared" si="19"/>
        <v>-7.7482006489014654E-2</v>
      </c>
    </row>
    <row r="303" spans="1:20" s="116" customFormat="1" ht="13" x14ac:dyDescent="0.3">
      <c r="A303" s="116">
        <v>297</v>
      </c>
      <c r="B303" s="125" t="s">
        <v>40</v>
      </c>
      <c r="C303" s="118">
        <v>28.980000000000004</v>
      </c>
      <c r="D303" s="119">
        <v>13486.594639999998</v>
      </c>
      <c r="E303" s="120">
        <v>0.63823068938974381</v>
      </c>
      <c r="F303" s="121">
        <v>1</v>
      </c>
      <c r="G303" s="120">
        <v>0.18108870093255258</v>
      </c>
      <c r="H303" s="118">
        <v>32.199999999999996</v>
      </c>
      <c r="I303" s="116">
        <v>0</v>
      </c>
      <c r="J303" s="121">
        <v>1</v>
      </c>
      <c r="K303" s="116" t="s">
        <v>34</v>
      </c>
      <c r="L303" s="126">
        <v>471166.35282119998</v>
      </c>
      <c r="M303" s="123">
        <v>477196.5180936</v>
      </c>
      <c r="N303" s="123">
        <f t="shared" si="16"/>
        <v>6030.165272400016</v>
      </c>
      <c r="O303" s="127">
        <f t="shared" si="17"/>
        <v>1.2798378399249502E-2</v>
      </c>
      <c r="Q303" s="126">
        <v>1242582.6661545332</v>
      </c>
      <c r="R303" s="123">
        <v>1248612.8314269332</v>
      </c>
      <c r="S303" s="123">
        <f t="shared" si="18"/>
        <v>6030.165272400016</v>
      </c>
      <c r="T303" s="127">
        <f t="shared" si="19"/>
        <v>4.8529288526628113E-3</v>
      </c>
    </row>
    <row r="304" spans="1:20" s="116" customFormat="1" ht="13" x14ac:dyDescent="0.3">
      <c r="A304" s="116">
        <v>298</v>
      </c>
      <c r="B304" s="125" t="s">
        <v>40</v>
      </c>
      <c r="C304" s="118">
        <v>85.59980666666668</v>
      </c>
      <c r="D304" s="119">
        <v>38818.405119166666</v>
      </c>
      <c r="E304" s="120">
        <v>0.56654760319000053</v>
      </c>
      <c r="F304" s="121">
        <v>1</v>
      </c>
      <c r="G304" s="120">
        <v>7.0397128131659548E-2</v>
      </c>
      <c r="H304" s="118">
        <v>40</v>
      </c>
      <c r="I304" s="116">
        <v>0</v>
      </c>
      <c r="J304" s="121">
        <v>1</v>
      </c>
      <c r="K304" s="116" t="s">
        <v>34</v>
      </c>
      <c r="L304" s="126">
        <v>1388894.9881195335</v>
      </c>
      <c r="M304" s="123">
        <v>1351978.7395883917</v>
      </c>
      <c r="N304" s="123">
        <f t="shared" si="16"/>
        <v>-36916.248531141784</v>
      </c>
      <c r="O304" s="127">
        <f t="shared" si="17"/>
        <v>-2.6579582219620361E-2</v>
      </c>
      <c r="Q304" s="126">
        <v>3681455.4672862003</v>
      </c>
      <c r="R304" s="123">
        <v>3644539.218755058</v>
      </c>
      <c r="S304" s="123">
        <f t="shared" si="18"/>
        <v>-36916.24853114225</v>
      </c>
      <c r="T304" s="127">
        <f t="shared" si="19"/>
        <v>-1.0027623275409389E-2</v>
      </c>
    </row>
    <row r="305" spans="1:20" s="116" customFormat="1" ht="13" x14ac:dyDescent="0.3">
      <c r="A305" s="116">
        <v>299</v>
      </c>
      <c r="B305" s="125" t="s">
        <v>40</v>
      </c>
      <c r="C305" s="118">
        <v>56.691052833333337</v>
      </c>
      <c r="D305" s="119">
        <v>28753.107977500007</v>
      </c>
      <c r="E305" s="120">
        <v>0.56954616192635954</v>
      </c>
      <c r="F305" s="121">
        <v>1</v>
      </c>
      <c r="G305" s="120">
        <v>5.3231806711829477E-2</v>
      </c>
      <c r="H305" s="118">
        <v>38.266666666666659</v>
      </c>
      <c r="I305" s="116">
        <v>0</v>
      </c>
      <c r="J305" s="121">
        <v>1</v>
      </c>
      <c r="K305" s="116" t="s">
        <v>34</v>
      </c>
      <c r="L305" s="126">
        <v>1009870.3801188669</v>
      </c>
      <c r="M305" s="123">
        <v>991094.93835714168</v>
      </c>
      <c r="N305" s="123">
        <f t="shared" si="16"/>
        <v>-18775.441761725233</v>
      </c>
      <c r="O305" s="127">
        <f t="shared" si="17"/>
        <v>-1.8591932322557344E-2</v>
      </c>
      <c r="Q305" s="126">
        <v>2690631.8751188666</v>
      </c>
      <c r="R305" s="123">
        <v>2671856.4333571414</v>
      </c>
      <c r="S305" s="123">
        <f t="shared" si="18"/>
        <v>-18775.441761725117</v>
      </c>
      <c r="T305" s="127">
        <f t="shared" si="19"/>
        <v>-6.9780789915363864E-3</v>
      </c>
    </row>
    <row r="306" spans="1:20" s="116" customFormat="1" ht="13" x14ac:dyDescent="0.3">
      <c r="A306" s="116">
        <v>300</v>
      </c>
      <c r="B306" s="125" t="s">
        <v>43</v>
      </c>
      <c r="C306" s="118">
        <v>12.952799999999998</v>
      </c>
      <c r="D306" s="119">
        <v>6250.2034150833324</v>
      </c>
      <c r="E306" s="120">
        <v>0.66317841523055643</v>
      </c>
      <c r="F306" s="121">
        <v>1</v>
      </c>
      <c r="G306" s="120">
        <v>4.6331901141038356E-2</v>
      </c>
      <c r="H306" s="118">
        <v>14.389999999999995</v>
      </c>
      <c r="I306" s="116">
        <v>0</v>
      </c>
      <c r="J306" s="121">
        <v>1</v>
      </c>
      <c r="K306" s="116" t="s">
        <v>34</v>
      </c>
      <c r="L306" s="126">
        <v>246479.85069170664</v>
      </c>
      <c r="M306" s="123">
        <v>245030.47019589084</v>
      </c>
      <c r="N306" s="123">
        <f t="shared" si="16"/>
        <v>-1449.3804958157998</v>
      </c>
      <c r="O306" s="127">
        <f t="shared" si="17"/>
        <v>-5.8803204065092669E-3</v>
      </c>
      <c r="Q306" s="126">
        <v>609857.5756917065</v>
      </c>
      <c r="R306" s="123">
        <v>608408.19519589073</v>
      </c>
      <c r="S306" s="123">
        <f t="shared" si="18"/>
        <v>-1449.3804958157707</v>
      </c>
      <c r="T306" s="127">
        <f t="shared" si="19"/>
        <v>-2.3765884914553515E-3</v>
      </c>
    </row>
    <row r="307" spans="1:20" s="116" customFormat="1" ht="13" x14ac:dyDescent="0.3">
      <c r="A307" s="116">
        <v>301</v>
      </c>
      <c r="B307" s="125" t="s">
        <v>43</v>
      </c>
      <c r="C307" s="118">
        <v>12.1302</v>
      </c>
      <c r="D307" s="119">
        <v>2977.5505514166666</v>
      </c>
      <c r="E307" s="120">
        <v>0.71692610598130058</v>
      </c>
      <c r="F307" s="121">
        <v>1</v>
      </c>
      <c r="G307" s="120">
        <v>0.12580633608178338</v>
      </c>
      <c r="H307" s="118">
        <v>13.479999999999999</v>
      </c>
      <c r="I307" s="116">
        <v>0</v>
      </c>
      <c r="J307" s="121">
        <v>1</v>
      </c>
      <c r="K307" s="116" t="s">
        <v>34</v>
      </c>
      <c r="L307" s="126">
        <v>156664.30593594667</v>
      </c>
      <c r="M307" s="123">
        <v>155394.3436566942</v>
      </c>
      <c r="N307" s="123">
        <f t="shared" si="16"/>
        <v>-1269.9622792524751</v>
      </c>
      <c r="O307" s="127">
        <f t="shared" si="17"/>
        <v>-8.1062643571900052E-3</v>
      </c>
      <c r="Q307" s="126">
        <v>324879.78676927998</v>
      </c>
      <c r="R307" s="123">
        <v>323609.8244900275</v>
      </c>
      <c r="S307" s="123">
        <f t="shared" si="18"/>
        <v>-1269.9622792524751</v>
      </c>
      <c r="T307" s="127">
        <f t="shared" si="19"/>
        <v>-3.9090221397934024E-3</v>
      </c>
    </row>
    <row r="308" spans="1:20" s="116" customFormat="1" ht="13" x14ac:dyDescent="0.3">
      <c r="A308" s="116">
        <v>302</v>
      </c>
      <c r="B308" s="125" t="s">
        <v>43</v>
      </c>
      <c r="C308" s="118">
        <v>8.8650616666666675</v>
      </c>
      <c r="D308" s="119">
        <v>2882.5964585833335</v>
      </c>
      <c r="E308" s="120">
        <v>0.42627440641110004</v>
      </c>
      <c r="F308" s="121">
        <v>1</v>
      </c>
      <c r="G308" s="120">
        <v>0.54840454320392817</v>
      </c>
      <c r="H308" s="118">
        <v>8.620000000000001</v>
      </c>
      <c r="I308" s="116">
        <v>0</v>
      </c>
      <c r="J308" s="121">
        <v>1</v>
      </c>
      <c r="K308" s="116" t="s">
        <v>34</v>
      </c>
      <c r="L308" s="126">
        <v>128955.32819718668</v>
      </c>
      <c r="M308" s="123">
        <v>132598.74418887249</v>
      </c>
      <c r="N308" s="123">
        <f t="shared" si="16"/>
        <v>3643.4159916858043</v>
      </c>
      <c r="O308" s="127">
        <f t="shared" si="17"/>
        <v>2.8253318747051896E-2</v>
      </c>
      <c r="Q308" s="126">
        <v>288757.78736385336</v>
      </c>
      <c r="R308" s="123">
        <v>292401.20335553918</v>
      </c>
      <c r="S308" s="123">
        <f t="shared" si="18"/>
        <v>3643.4159916858189</v>
      </c>
      <c r="T308" s="127">
        <f t="shared" si="19"/>
        <v>1.2617550594730388E-2</v>
      </c>
    </row>
    <row r="309" spans="1:20" s="116" customFormat="1" ht="13" x14ac:dyDescent="0.3">
      <c r="A309" s="116">
        <v>303</v>
      </c>
      <c r="B309" s="125" t="s">
        <v>43</v>
      </c>
      <c r="C309" s="118">
        <v>5.8500000000000005</v>
      </c>
      <c r="D309" s="119">
        <v>2704.8967085833333</v>
      </c>
      <c r="E309" s="120">
        <v>0.41304928950447417</v>
      </c>
      <c r="F309" s="121">
        <v>1</v>
      </c>
      <c r="G309" s="120">
        <v>0.15210017804669507</v>
      </c>
      <c r="H309" s="118">
        <v>6.5</v>
      </c>
      <c r="I309" s="116">
        <v>0</v>
      </c>
      <c r="J309" s="121">
        <v>1</v>
      </c>
      <c r="K309" s="116" t="s">
        <v>34</v>
      </c>
      <c r="L309" s="126">
        <v>118268.46048185333</v>
      </c>
      <c r="M309" s="123">
        <v>118307.98266770582</v>
      </c>
      <c r="N309" s="123">
        <f t="shared" si="16"/>
        <v>39.522185852489201</v>
      </c>
      <c r="O309" s="127">
        <f t="shared" si="17"/>
        <v>3.3417350400492731E-4</v>
      </c>
      <c r="Q309" s="126">
        <v>273262.59214851994</v>
      </c>
      <c r="R309" s="123">
        <v>273302.11433437245</v>
      </c>
      <c r="S309" s="123">
        <f t="shared" si="18"/>
        <v>39.522185852518305</v>
      </c>
      <c r="T309" s="127">
        <f t="shared" si="19"/>
        <v>1.4463079465716898E-4</v>
      </c>
    </row>
    <row r="310" spans="1:20" s="116" customFormat="1" ht="13" x14ac:dyDescent="0.3">
      <c r="A310" s="116">
        <v>304</v>
      </c>
      <c r="B310" s="125" t="s">
        <v>43</v>
      </c>
      <c r="C310" s="118">
        <v>0.68630893333333332</v>
      </c>
      <c r="D310" s="119">
        <v>9.7108783916666663</v>
      </c>
      <c r="E310" s="120">
        <v>1.6336904904285982E-2</v>
      </c>
      <c r="F310" s="121">
        <v>8.2600000000000017E-3</v>
      </c>
      <c r="G310" s="120">
        <v>0.97444889204400587</v>
      </c>
      <c r="H310" s="118">
        <v>9.9999999999999992E-2</v>
      </c>
      <c r="I310" s="116">
        <v>12</v>
      </c>
      <c r="J310" s="121">
        <v>1</v>
      </c>
      <c r="K310" s="116" t="s">
        <v>34</v>
      </c>
      <c r="L310" s="126">
        <v>3668.9073168880004</v>
      </c>
      <c r="M310" s="123">
        <v>3233.5450288285829</v>
      </c>
      <c r="N310" s="123">
        <f t="shared" si="16"/>
        <v>-435.36228805941755</v>
      </c>
      <c r="O310" s="127">
        <f t="shared" si="17"/>
        <v>-0.1186626563324297</v>
      </c>
      <c r="Q310" s="126">
        <v>4168.7531502213342</v>
      </c>
      <c r="R310" s="123">
        <v>3733.3908621619162</v>
      </c>
      <c r="S310" s="123">
        <f t="shared" si="18"/>
        <v>-435.36228805941801</v>
      </c>
      <c r="T310" s="127">
        <f t="shared" si="19"/>
        <v>-0.10443465284969033</v>
      </c>
    </row>
    <row r="311" spans="1:20" s="116" customFormat="1" ht="13" x14ac:dyDescent="0.3">
      <c r="A311" s="116">
        <v>305</v>
      </c>
      <c r="B311" s="125" t="s">
        <v>43</v>
      </c>
      <c r="C311" s="118">
        <v>0.27</v>
      </c>
      <c r="D311" s="119">
        <v>1.4858833333333335E-3</v>
      </c>
      <c r="E311" s="120">
        <v>4.4205620151602476E-5</v>
      </c>
      <c r="F311" s="121">
        <v>2.6699999999999992E-3</v>
      </c>
      <c r="G311" s="120">
        <v>1</v>
      </c>
      <c r="H311" s="118">
        <v>0.29999999999999993</v>
      </c>
      <c r="I311" s="116">
        <v>112</v>
      </c>
      <c r="J311" s="121">
        <v>1</v>
      </c>
      <c r="K311" s="116" t="s">
        <v>34</v>
      </c>
      <c r="L311" s="126">
        <v>1321.2322802373335</v>
      </c>
      <c r="M311" s="123">
        <v>1133.594776516167</v>
      </c>
      <c r="N311" s="123">
        <f t="shared" si="16"/>
        <v>-187.63750372116647</v>
      </c>
      <c r="O311" s="127">
        <f t="shared" si="17"/>
        <v>-0.14201704463916145</v>
      </c>
      <c r="Q311" s="126">
        <v>1321.2789469040001</v>
      </c>
      <c r="R311" s="123">
        <v>1133.6414431828337</v>
      </c>
      <c r="S311" s="123">
        <f t="shared" si="18"/>
        <v>-187.63750372116647</v>
      </c>
      <c r="T311" s="127">
        <f t="shared" si="19"/>
        <v>-0.14201202869449761</v>
      </c>
    </row>
    <row r="312" spans="1:20" s="116" customFormat="1" ht="13" x14ac:dyDescent="0.3">
      <c r="A312" s="116">
        <v>306</v>
      </c>
      <c r="B312" s="125" t="s">
        <v>43</v>
      </c>
      <c r="C312" s="118">
        <v>35.089596333333326</v>
      </c>
      <c r="D312" s="119">
        <v>15576.455075</v>
      </c>
      <c r="E312" s="120">
        <v>0.50674203161676001</v>
      </c>
      <c r="F312" s="121">
        <v>0.59806000000000015</v>
      </c>
      <c r="G312" s="120">
        <v>9.3162278934928122E-2</v>
      </c>
      <c r="H312" s="118">
        <v>23.420000000000005</v>
      </c>
      <c r="I312" s="116">
        <v>0</v>
      </c>
      <c r="J312" s="121">
        <v>2</v>
      </c>
      <c r="K312" s="116" t="s">
        <v>34</v>
      </c>
      <c r="L312" s="126">
        <v>583154.22168033326</v>
      </c>
      <c r="M312" s="123">
        <v>564429.57622608345</v>
      </c>
      <c r="N312" s="123">
        <f t="shared" si="16"/>
        <v>-18724.64545424981</v>
      </c>
      <c r="O312" s="127">
        <f t="shared" si="17"/>
        <v>-3.210925130627635E-2</v>
      </c>
      <c r="Q312" s="126">
        <v>1506599.3091803333</v>
      </c>
      <c r="R312" s="123">
        <v>1487874.6637260835</v>
      </c>
      <c r="S312" s="123">
        <f t="shared" si="18"/>
        <v>-18724.64545424981</v>
      </c>
      <c r="T312" s="127">
        <f t="shared" si="19"/>
        <v>-1.242841765567845E-2</v>
      </c>
    </row>
    <row r="313" spans="1:20" s="116" customFormat="1" ht="13" x14ac:dyDescent="0.3">
      <c r="A313" s="116">
        <v>307</v>
      </c>
      <c r="B313" s="125" t="s">
        <v>43</v>
      </c>
      <c r="C313" s="118">
        <v>30.435028666666664</v>
      </c>
      <c r="D313" s="119">
        <v>14786.977677499999</v>
      </c>
      <c r="E313" s="120">
        <v>0.61227381458558983</v>
      </c>
      <c r="F313" s="121">
        <v>1</v>
      </c>
      <c r="G313" s="120">
        <v>1.9354121813705549E-2</v>
      </c>
      <c r="H313" s="118">
        <v>33.5</v>
      </c>
      <c r="I313" s="116">
        <v>0</v>
      </c>
      <c r="J313" s="121">
        <v>1</v>
      </c>
      <c r="K313" s="116" t="s">
        <v>34</v>
      </c>
      <c r="L313" s="126">
        <v>544317.3979025333</v>
      </c>
      <c r="M313" s="123">
        <v>536930.70593030832</v>
      </c>
      <c r="N313" s="123">
        <f t="shared" si="16"/>
        <v>-7386.6919722249731</v>
      </c>
      <c r="O313" s="127">
        <f t="shared" si="17"/>
        <v>-1.3570560119314156E-2</v>
      </c>
      <c r="Q313" s="126">
        <v>1421721.5579025336</v>
      </c>
      <c r="R313" s="123">
        <v>1414334.8659303086</v>
      </c>
      <c r="S313" s="123">
        <f t="shared" si="18"/>
        <v>-7386.6919722249731</v>
      </c>
      <c r="T313" s="127">
        <f t="shared" si="19"/>
        <v>-5.1955967968316972E-3</v>
      </c>
    </row>
    <row r="314" spans="1:20" s="116" customFormat="1" ht="13" x14ac:dyDescent="0.3">
      <c r="A314" s="116">
        <v>308</v>
      </c>
      <c r="B314" s="125" t="s">
        <v>43</v>
      </c>
      <c r="C314" s="118">
        <v>8.980500000000001</v>
      </c>
      <c r="D314" s="119">
        <v>2742.8564777500001</v>
      </c>
      <c r="E314" s="120">
        <v>0.5348876624382628</v>
      </c>
      <c r="F314" s="121">
        <v>1</v>
      </c>
      <c r="G314" s="120">
        <v>0.19855277760566392</v>
      </c>
      <c r="H314" s="118">
        <v>6</v>
      </c>
      <c r="I314" s="116">
        <v>0</v>
      </c>
      <c r="J314" s="121">
        <v>1</v>
      </c>
      <c r="K314" s="116" t="s">
        <v>34</v>
      </c>
      <c r="L314" s="126">
        <v>132755.33430672</v>
      </c>
      <c r="M314" s="123">
        <v>133500.30241793083</v>
      </c>
      <c r="N314" s="123">
        <f t="shared" si="16"/>
        <v>744.96811121082283</v>
      </c>
      <c r="O314" s="127">
        <f t="shared" si="17"/>
        <v>5.6115870228584325E-3</v>
      </c>
      <c r="Q314" s="126">
        <v>283955.60014005331</v>
      </c>
      <c r="R314" s="123">
        <v>284700.56825126417</v>
      </c>
      <c r="S314" s="123">
        <f t="shared" si="18"/>
        <v>744.96811121085193</v>
      </c>
      <c r="T314" s="127">
        <f t="shared" si="19"/>
        <v>2.6235373095068975E-3</v>
      </c>
    </row>
    <row r="315" spans="1:20" s="116" customFormat="1" ht="13" x14ac:dyDescent="0.3">
      <c r="A315" s="116">
        <v>309</v>
      </c>
      <c r="B315" s="125" t="s">
        <v>43</v>
      </c>
      <c r="C315" s="118">
        <v>23.641957333333334</v>
      </c>
      <c r="D315" s="119">
        <v>12875.187315833333</v>
      </c>
      <c r="E315" s="120">
        <v>0.71989863101557605</v>
      </c>
      <c r="F315" s="121">
        <v>1</v>
      </c>
      <c r="G315" s="120">
        <v>5.5733696307858294E-2</v>
      </c>
      <c r="H315" s="118">
        <v>24.400000000000002</v>
      </c>
      <c r="I315" s="116">
        <v>0</v>
      </c>
      <c r="J315" s="121">
        <v>1</v>
      </c>
      <c r="K315" s="116" t="s">
        <v>34</v>
      </c>
      <c r="L315" s="126">
        <v>442582.08379460004</v>
      </c>
      <c r="M315" s="123">
        <v>446899.96554075833</v>
      </c>
      <c r="N315" s="123">
        <f t="shared" si="16"/>
        <v>4317.8817461582948</v>
      </c>
      <c r="O315" s="127">
        <f t="shared" si="17"/>
        <v>9.7561150897427663E-3</v>
      </c>
      <c r="Q315" s="126">
        <v>1186252.2471279334</v>
      </c>
      <c r="R315" s="123">
        <v>1190570.1288740919</v>
      </c>
      <c r="S315" s="123">
        <f t="shared" si="18"/>
        <v>4317.8817461584695</v>
      </c>
      <c r="T315" s="127">
        <f t="shared" si="19"/>
        <v>3.6399355673404259E-3</v>
      </c>
    </row>
    <row r="316" spans="1:20" s="116" customFormat="1" ht="13" x14ac:dyDescent="0.3">
      <c r="A316" s="116">
        <v>310</v>
      </c>
      <c r="B316" s="125" t="s">
        <v>43</v>
      </c>
      <c r="C316" s="118">
        <v>54.548999999999985</v>
      </c>
      <c r="D316" s="119">
        <v>23029.537653333333</v>
      </c>
      <c r="E316" s="120">
        <v>0.67430686577438148</v>
      </c>
      <c r="F316" s="121">
        <v>1</v>
      </c>
      <c r="G316" s="120">
        <v>0.11570807882622569</v>
      </c>
      <c r="H316" s="118">
        <v>60.610000000000007</v>
      </c>
      <c r="I316" s="116">
        <v>0</v>
      </c>
      <c r="J316" s="121">
        <v>1</v>
      </c>
      <c r="K316" s="116" t="s">
        <v>34</v>
      </c>
      <c r="L316" s="126">
        <v>770237.67481526674</v>
      </c>
      <c r="M316" s="123">
        <v>782891.40071313328</v>
      </c>
      <c r="N316" s="123">
        <f t="shared" si="16"/>
        <v>12653.725897866534</v>
      </c>
      <c r="O316" s="127">
        <f t="shared" si="17"/>
        <v>1.6428339344607357E-2</v>
      </c>
      <c r="Q316" s="126">
        <v>2044553.9731486002</v>
      </c>
      <c r="R316" s="123">
        <v>2057207.6990464665</v>
      </c>
      <c r="S316" s="123">
        <f t="shared" si="18"/>
        <v>12653.725897866301</v>
      </c>
      <c r="T316" s="127">
        <f t="shared" si="19"/>
        <v>6.1889908821431815E-3</v>
      </c>
    </row>
    <row r="317" spans="1:20" s="116" customFormat="1" ht="13" x14ac:dyDescent="0.3">
      <c r="A317" s="116">
        <v>311</v>
      </c>
      <c r="B317" s="125" t="s">
        <v>43</v>
      </c>
      <c r="C317" s="118">
        <v>34.566622666666667</v>
      </c>
      <c r="D317" s="119">
        <v>20140.283108333337</v>
      </c>
      <c r="E317" s="120">
        <v>0.70185193318101857</v>
      </c>
      <c r="F317" s="121">
        <v>1</v>
      </c>
      <c r="G317" s="120">
        <v>5.780306850898731E-2</v>
      </c>
      <c r="H317" s="118">
        <v>33.300000000000004</v>
      </c>
      <c r="I317" s="116">
        <v>0</v>
      </c>
      <c r="J317" s="121">
        <v>1</v>
      </c>
      <c r="K317" s="116" t="s">
        <v>34</v>
      </c>
      <c r="L317" s="126">
        <v>657022.98069033341</v>
      </c>
      <c r="M317" s="123">
        <v>665032.2872947501</v>
      </c>
      <c r="N317" s="123">
        <f t="shared" si="16"/>
        <v>8009.3066044166917</v>
      </c>
      <c r="O317" s="127">
        <f t="shared" si="17"/>
        <v>1.2190299030334252E-2</v>
      </c>
      <c r="Q317" s="126">
        <v>1808675.7573569999</v>
      </c>
      <c r="R317" s="123">
        <v>1816685.0639614167</v>
      </c>
      <c r="S317" s="123">
        <f t="shared" si="18"/>
        <v>8009.3066044168081</v>
      </c>
      <c r="T317" s="127">
        <f t="shared" si="19"/>
        <v>4.4282711104176734E-3</v>
      </c>
    </row>
    <row r="318" spans="1:20" s="116" customFormat="1" ht="13" x14ac:dyDescent="0.3">
      <c r="A318" s="116">
        <v>312</v>
      </c>
      <c r="B318" s="125" t="s">
        <v>43</v>
      </c>
      <c r="C318" s="118">
        <v>15.479999999999999</v>
      </c>
      <c r="D318" s="119">
        <v>5332.3811135000005</v>
      </c>
      <c r="E318" s="120">
        <v>0.57479092940698162</v>
      </c>
      <c r="F318" s="121">
        <v>1</v>
      </c>
      <c r="G318" s="120">
        <v>0.20301798481380318</v>
      </c>
      <c r="H318" s="118">
        <v>17.199999999999996</v>
      </c>
      <c r="I318" s="116">
        <v>0</v>
      </c>
      <c r="J318" s="121">
        <v>1</v>
      </c>
      <c r="K318" s="116" t="s">
        <v>34</v>
      </c>
      <c r="L318" s="126">
        <v>229875.91806774668</v>
      </c>
      <c r="M318" s="123">
        <v>229136.13484894834</v>
      </c>
      <c r="N318" s="123">
        <f t="shared" si="16"/>
        <v>-739.78321879834402</v>
      </c>
      <c r="O318" s="127">
        <f t="shared" si="17"/>
        <v>-3.2181849452378162E-3</v>
      </c>
      <c r="Q318" s="126">
        <v>527209.0055677467</v>
      </c>
      <c r="R318" s="123">
        <v>526469.22234894836</v>
      </c>
      <c r="S318" s="123">
        <f t="shared" si="18"/>
        <v>-739.78321879834402</v>
      </c>
      <c r="T318" s="127">
        <f t="shared" si="19"/>
        <v>-1.4032067187503333E-3</v>
      </c>
    </row>
    <row r="319" spans="1:20" s="116" customFormat="1" ht="13" x14ac:dyDescent="0.3">
      <c r="A319" s="116">
        <v>313</v>
      </c>
      <c r="B319" s="125" t="s">
        <v>43</v>
      </c>
      <c r="C319" s="118">
        <v>34.023277</v>
      </c>
      <c r="D319" s="119">
        <v>15173.994706666666</v>
      </c>
      <c r="E319" s="120">
        <v>0.56119680365661717</v>
      </c>
      <c r="F319" s="121">
        <v>1</v>
      </c>
      <c r="G319" s="120">
        <v>0.20921913544907389</v>
      </c>
      <c r="H319" s="118">
        <v>37.5</v>
      </c>
      <c r="I319" s="116">
        <v>0</v>
      </c>
      <c r="J319" s="121">
        <v>1</v>
      </c>
      <c r="K319" s="116" t="s">
        <v>34</v>
      </c>
      <c r="L319" s="126">
        <v>530777.83771753346</v>
      </c>
      <c r="M319" s="123">
        <v>536739.70743559999</v>
      </c>
      <c r="N319" s="123">
        <f t="shared" si="16"/>
        <v>5961.8697180665331</v>
      </c>
      <c r="O319" s="127">
        <f t="shared" si="17"/>
        <v>1.1232326021191731E-2</v>
      </c>
      <c r="Q319" s="126">
        <v>1398015.2135508668</v>
      </c>
      <c r="R319" s="123">
        <v>1403977.0832689335</v>
      </c>
      <c r="S319" s="123">
        <f t="shared" si="18"/>
        <v>5961.8697180666495</v>
      </c>
      <c r="T319" s="127">
        <f t="shared" si="19"/>
        <v>4.2645242056586008E-3</v>
      </c>
    </row>
    <row r="320" spans="1:20" s="116" customFormat="1" ht="13" x14ac:dyDescent="0.3">
      <c r="A320" s="116">
        <v>314</v>
      </c>
      <c r="B320" s="125" t="s">
        <v>43</v>
      </c>
      <c r="C320" s="118">
        <v>21.509999999999994</v>
      </c>
      <c r="D320" s="119">
        <v>7591.5592900833335</v>
      </c>
      <c r="E320" s="120">
        <v>0.67462329104661878</v>
      </c>
      <c r="F320" s="121">
        <v>1</v>
      </c>
      <c r="G320" s="120">
        <v>0.1039128093400522</v>
      </c>
      <c r="H320" s="118">
        <v>23.900000000000002</v>
      </c>
      <c r="I320" s="116">
        <v>0</v>
      </c>
      <c r="J320" s="121">
        <v>1</v>
      </c>
      <c r="K320" s="116" t="s">
        <v>34</v>
      </c>
      <c r="L320" s="126">
        <v>296743.58093137335</v>
      </c>
      <c r="M320" s="123">
        <v>301046.3493443075</v>
      </c>
      <c r="N320" s="123">
        <f t="shared" si="16"/>
        <v>4302.7684129341505</v>
      </c>
      <c r="O320" s="127">
        <f t="shared" si="17"/>
        <v>1.4499954470554273E-2</v>
      </c>
      <c r="Q320" s="126">
        <v>724139.55426470668</v>
      </c>
      <c r="R320" s="123">
        <v>728442.32267764083</v>
      </c>
      <c r="S320" s="123">
        <f t="shared" si="18"/>
        <v>4302.7684129341505</v>
      </c>
      <c r="T320" s="127">
        <f t="shared" si="19"/>
        <v>5.9419049651322992E-3</v>
      </c>
    </row>
    <row r="321" spans="1:20" s="116" customFormat="1" ht="13" x14ac:dyDescent="0.3">
      <c r="A321" s="116">
        <v>315</v>
      </c>
      <c r="B321" s="125" t="s">
        <v>43</v>
      </c>
      <c r="C321" s="118">
        <v>19.53</v>
      </c>
      <c r="D321" s="119">
        <v>7844.5647236666664</v>
      </c>
      <c r="E321" s="120">
        <v>0.63246568596328268</v>
      </c>
      <c r="F321" s="121">
        <v>1</v>
      </c>
      <c r="G321" s="120">
        <v>7.3002235278474714E-2</v>
      </c>
      <c r="H321" s="118">
        <v>21.699999999999992</v>
      </c>
      <c r="I321" s="116">
        <v>0</v>
      </c>
      <c r="J321" s="121">
        <v>1</v>
      </c>
      <c r="K321" s="116" t="s">
        <v>34</v>
      </c>
      <c r="L321" s="126">
        <v>322704.34304856003</v>
      </c>
      <c r="M321" s="123">
        <v>317416.93497459666</v>
      </c>
      <c r="N321" s="123">
        <f t="shared" si="16"/>
        <v>-5287.4080739633646</v>
      </c>
      <c r="O321" s="127">
        <f t="shared" si="17"/>
        <v>-1.6384682102551448E-2</v>
      </c>
      <c r="Q321" s="126">
        <v>788637.55221522669</v>
      </c>
      <c r="R321" s="123">
        <v>783350.14414126333</v>
      </c>
      <c r="S321" s="123">
        <f t="shared" si="18"/>
        <v>-5287.4080739633646</v>
      </c>
      <c r="T321" s="127">
        <f t="shared" si="19"/>
        <v>-6.7044842831937334E-3</v>
      </c>
    </row>
    <row r="322" spans="1:20" s="116" customFormat="1" ht="13" x14ac:dyDescent="0.3">
      <c r="A322" s="116">
        <v>316</v>
      </c>
      <c r="B322" s="125" t="s">
        <v>43</v>
      </c>
      <c r="C322" s="118">
        <v>13.814999999999998</v>
      </c>
      <c r="D322" s="119">
        <v>6428.5358320000005</v>
      </c>
      <c r="E322" s="120">
        <v>0.69365256871240788</v>
      </c>
      <c r="F322" s="121">
        <v>1</v>
      </c>
      <c r="G322" s="120">
        <v>9.2721416887300068E-2</v>
      </c>
      <c r="H322" s="118">
        <v>15.349999999999996</v>
      </c>
      <c r="I322" s="116">
        <v>0</v>
      </c>
      <c r="J322" s="121">
        <v>1</v>
      </c>
      <c r="K322" s="116" t="s">
        <v>34</v>
      </c>
      <c r="L322" s="126">
        <v>240322.75626689335</v>
      </c>
      <c r="M322" s="123">
        <v>244225.10549734664</v>
      </c>
      <c r="N322" s="123">
        <f t="shared" si="16"/>
        <v>3902.3492304532847</v>
      </c>
      <c r="O322" s="127">
        <f t="shared" si="17"/>
        <v>1.6237951374523531E-2</v>
      </c>
      <c r="Q322" s="126">
        <v>605811.76460022666</v>
      </c>
      <c r="R322" s="123">
        <v>609714.11383068003</v>
      </c>
      <c r="S322" s="123">
        <f t="shared" si="18"/>
        <v>3902.349230453372</v>
      </c>
      <c r="T322" s="127">
        <f t="shared" si="19"/>
        <v>6.4415210441291452E-3</v>
      </c>
    </row>
    <row r="323" spans="1:20" s="116" customFormat="1" ht="13" x14ac:dyDescent="0.3">
      <c r="A323" s="116">
        <v>317</v>
      </c>
      <c r="B323" s="125" t="s">
        <v>43</v>
      </c>
      <c r="C323" s="118">
        <v>50.13</v>
      </c>
      <c r="D323" s="119">
        <v>21723.157994166668</v>
      </c>
      <c r="E323" s="120">
        <v>0.70639398202121428</v>
      </c>
      <c r="F323" s="121">
        <v>0.98236000000000001</v>
      </c>
      <c r="G323" s="120">
        <v>4.8933127902839435E-2</v>
      </c>
      <c r="H323" s="118">
        <v>55.70000000000001</v>
      </c>
      <c r="I323" s="116">
        <v>1</v>
      </c>
      <c r="J323" s="121">
        <v>1</v>
      </c>
      <c r="K323" s="116" t="s">
        <v>35</v>
      </c>
      <c r="L323" s="126">
        <v>771492.62876053341</v>
      </c>
      <c r="M323" s="123">
        <v>766911.64980814175</v>
      </c>
      <c r="N323" s="123">
        <f t="shared" si="16"/>
        <v>-4580.9789523916552</v>
      </c>
      <c r="O323" s="127">
        <f t="shared" si="17"/>
        <v>-5.9378129895438876E-3</v>
      </c>
      <c r="Q323" s="126">
        <v>2032338.5512605333</v>
      </c>
      <c r="R323" s="123">
        <v>2027757.5723081417</v>
      </c>
      <c r="S323" s="123">
        <f t="shared" si="18"/>
        <v>-4580.9789523915388</v>
      </c>
      <c r="T323" s="127">
        <f t="shared" si="19"/>
        <v>-2.2540432299285188E-3</v>
      </c>
    </row>
    <row r="324" spans="1:20" s="116" customFormat="1" ht="13" x14ac:dyDescent="0.3">
      <c r="A324" s="116">
        <v>318</v>
      </c>
      <c r="B324" s="125" t="s">
        <v>43</v>
      </c>
      <c r="C324" s="118">
        <v>9.172444333333333</v>
      </c>
      <c r="D324" s="119">
        <v>2425.7549981000002</v>
      </c>
      <c r="E324" s="120">
        <v>0.35316995087134023</v>
      </c>
      <c r="F324" s="121">
        <v>0.64912000000000003</v>
      </c>
      <c r="G324" s="120">
        <v>0.26048965403223323</v>
      </c>
      <c r="H324" s="118">
        <v>7.4000000000000012</v>
      </c>
      <c r="I324" s="116">
        <v>4</v>
      </c>
      <c r="J324" s="121">
        <v>1</v>
      </c>
      <c r="K324" s="116" t="s">
        <v>35</v>
      </c>
      <c r="L324" s="126">
        <v>138358.55686838133</v>
      </c>
      <c r="M324" s="123">
        <v>130140.07800740232</v>
      </c>
      <c r="N324" s="123">
        <f t="shared" si="16"/>
        <v>-8218.4788609790121</v>
      </c>
      <c r="O324" s="127">
        <f t="shared" si="17"/>
        <v>-5.939985966171317E-2</v>
      </c>
      <c r="Q324" s="126">
        <v>289859.85520171467</v>
      </c>
      <c r="R324" s="123">
        <v>281641.37634073565</v>
      </c>
      <c r="S324" s="123">
        <f t="shared" si="18"/>
        <v>-8218.4788609790266</v>
      </c>
      <c r="T324" s="127">
        <f t="shared" si="19"/>
        <v>-2.83532842285447E-2</v>
      </c>
    </row>
    <row r="325" spans="1:20" s="116" customFormat="1" ht="13" x14ac:dyDescent="0.3">
      <c r="A325" s="116">
        <v>319</v>
      </c>
      <c r="B325" s="125" t="s">
        <v>43</v>
      </c>
      <c r="C325" s="118">
        <v>13.971088666666667</v>
      </c>
      <c r="D325" s="119">
        <v>6741.5574409166684</v>
      </c>
      <c r="E325" s="120">
        <v>0.62805271318721079</v>
      </c>
      <c r="F325" s="121">
        <v>1</v>
      </c>
      <c r="G325" s="120">
        <v>2.6857566849862624E-2</v>
      </c>
      <c r="H325" s="118">
        <v>15.300000000000002</v>
      </c>
      <c r="I325" s="116">
        <v>0</v>
      </c>
      <c r="J325" s="121">
        <v>1</v>
      </c>
      <c r="K325" s="116" t="s">
        <v>34</v>
      </c>
      <c r="L325" s="126">
        <v>268174.54544610664</v>
      </c>
      <c r="M325" s="123">
        <v>265012.89178421581</v>
      </c>
      <c r="N325" s="123">
        <f t="shared" si="16"/>
        <v>-3161.6536618908285</v>
      </c>
      <c r="O325" s="127">
        <f t="shared" si="17"/>
        <v>-1.1789536760960806E-2</v>
      </c>
      <c r="Q325" s="126">
        <v>668840.04377943999</v>
      </c>
      <c r="R325" s="123">
        <v>665678.3901175491</v>
      </c>
      <c r="S325" s="123">
        <f t="shared" si="18"/>
        <v>-3161.6536618908867</v>
      </c>
      <c r="T325" s="127">
        <f t="shared" si="19"/>
        <v>-4.7270699344273848E-3</v>
      </c>
    </row>
    <row r="326" spans="1:20" s="116" customFormat="1" ht="13" x14ac:dyDescent="0.3">
      <c r="A326" s="116">
        <v>320</v>
      </c>
      <c r="B326" s="125" t="s">
        <v>43</v>
      </c>
      <c r="C326" s="118">
        <v>5.6208000000000018</v>
      </c>
      <c r="D326" s="119">
        <v>1696.0121049166664</v>
      </c>
      <c r="E326" s="120">
        <v>0.57034427621926787</v>
      </c>
      <c r="F326" s="121">
        <v>1</v>
      </c>
      <c r="G326" s="120">
        <v>9.7478480692325786E-2</v>
      </c>
      <c r="H326" s="118">
        <v>3.9099999999999988</v>
      </c>
      <c r="I326" s="116">
        <v>0</v>
      </c>
      <c r="J326" s="121">
        <v>1</v>
      </c>
      <c r="K326" s="116" t="s">
        <v>34</v>
      </c>
      <c r="L326" s="126">
        <v>91986.00233256002</v>
      </c>
      <c r="M326" s="123">
        <v>91474.75680157583</v>
      </c>
      <c r="N326" s="123">
        <f t="shared" si="16"/>
        <v>-511.24553098418983</v>
      </c>
      <c r="O326" s="127">
        <f t="shared" si="17"/>
        <v>-5.5578622618674854E-3</v>
      </c>
      <c r="Q326" s="126">
        <v>190313.79566589335</v>
      </c>
      <c r="R326" s="123">
        <v>189802.55013490916</v>
      </c>
      <c r="S326" s="123">
        <f t="shared" si="18"/>
        <v>-511.24553098418983</v>
      </c>
      <c r="T326" s="127">
        <f t="shared" si="19"/>
        <v>-2.6863293288612155E-3</v>
      </c>
    </row>
    <row r="327" spans="1:20" s="116" customFormat="1" ht="13" x14ac:dyDescent="0.3">
      <c r="A327" s="116">
        <v>321</v>
      </c>
      <c r="B327" s="125" t="s">
        <v>43</v>
      </c>
      <c r="C327" s="118">
        <v>41.491958333333336</v>
      </c>
      <c r="D327" s="119">
        <v>20119.298425833334</v>
      </c>
      <c r="E327" s="120">
        <v>0.68094447265453428</v>
      </c>
      <c r="F327" s="121">
        <v>1</v>
      </c>
      <c r="G327" s="120">
        <v>0.20298376065607482</v>
      </c>
      <c r="H327" s="118">
        <v>42.600000000000009</v>
      </c>
      <c r="I327" s="116">
        <v>0</v>
      </c>
      <c r="J327" s="121">
        <v>1</v>
      </c>
      <c r="K327" s="116" t="s">
        <v>34</v>
      </c>
      <c r="L327" s="126">
        <v>633212.97191573342</v>
      </c>
      <c r="M327" s="123">
        <v>657020.53946865839</v>
      </c>
      <c r="N327" s="123">
        <f t="shared" si="16"/>
        <v>23807.567552924971</v>
      </c>
      <c r="O327" s="127">
        <f t="shared" si="17"/>
        <v>3.7598041431300987E-2</v>
      </c>
      <c r="Q327" s="126">
        <v>1717775.8052490666</v>
      </c>
      <c r="R327" s="123">
        <v>1741583.3728019916</v>
      </c>
      <c r="S327" s="123">
        <f t="shared" si="18"/>
        <v>23807.567552925088</v>
      </c>
      <c r="T327" s="127">
        <f t="shared" si="19"/>
        <v>1.3859531307971323E-2</v>
      </c>
    </row>
    <row r="328" spans="1:20" s="116" customFormat="1" ht="13" x14ac:dyDescent="0.3">
      <c r="A328" s="116">
        <v>322</v>
      </c>
      <c r="B328" s="125" t="s">
        <v>43</v>
      </c>
      <c r="C328" s="118">
        <v>52.382946666666669</v>
      </c>
      <c r="D328" s="119">
        <v>35208.079974999993</v>
      </c>
      <c r="E328" s="120">
        <v>0.90495805919096983</v>
      </c>
      <c r="F328" s="121">
        <v>1</v>
      </c>
      <c r="G328" s="120">
        <v>4.3258398394607878E-2</v>
      </c>
      <c r="H328" s="118">
        <v>58</v>
      </c>
      <c r="I328" s="116">
        <v>0</v>
      </c>
      <c r="J328" s="121">
        <v>1</v>
      </c>
      <c r="K328" s="116" t="s">
        <v>34</v>
      </c>
      <c r="L328" s="126">
        <v>982341.43189466652</v>
      </c>
      <c r="M328" s="123">
        <v>1035716.1569177503</v>
      </c>
      <c r="N328" s="123">
        <f t="shared" ref="N328:N391" si="20">M328-L328</f>
        <v>53374.725023083738</v>
      </c>
      <c r="O328" s="127">
        <f t="shared" ref="O328:O391" si="21">N328/L328</f>
        <v>5.4334188999988091E-2</v>
      </c>
      <c r="Q328" s="126">
        <v>2926481.161894666</v>
      </c>
      <c r="R328" s="123">
        <v>2979855.8869177499</v>
      </c>
      <c r="S328" s="123">
        <f t="shared" ref="S328:S391" si="22">R328-Q328</f>
        <v>53374.725023083854</v>
      </c>
      <c r="T328" s="127">
        <f t="shared" ref="T328:T391" si="23">S328/Q328</f>
        <v>1.8238533607552055E-2</v>
      </c>
    </row>
    <row r="329" spans="1:20" s="116" customFormat="1" ht="13" x14ac:dyDescent="0.3">
      <c r="A329" s="116">
        <v>323</v>
      </c>
      <c r="B329" s="125" t="s">
        <v>43</v>
      </c>
      <c r="C329" s="118">
        <v>44.396999999999998</v>
      </c>
      <c r="D329" s="119">
        <v>18803.232476666668</v>
      </c>
      <c r="E329" s="120">
        <v>0.60156880334259488</v>
      </c>
      <c r="F329" s="121">
        <v>1</v>
      </c>
      <c r="G329" s="120">
        <v>5.9786768579721095E-2</v>
      </c>
      <c r="H329" s="118">
        <v>49.329999999999991</v>
      </c>
      <c r="I329" s="116">
        <v>0</v>
      </c>
      <c r="J329" s="121">
        <v>1</v>
      </c>
      <c r="K329" s="116" t="s">
        <v>34</v>
      </c>
      <c r="L329" s="126">
        <v>729071.99166013335</v>
      </c>
      <c r="M329" s="123">
        <v>706384.98623889999</v>
      </c>
      <c r="N329" s="123">
        <f t="shared" si="20"/>
        <v>-22687.005421233363</v>
      </c>
      <c r="O329" s="127">
        <f t="shared" si="21"/>
        <v>-3.1117647750497066E-2</v>
      </c>
      <c r="Q329" s="126">
        <v>1846211.1533268001</v>
      </c>
      <c r="R329" s="123">
        <v>1823524.1479055667</v>
      </c>
      <c r="S329" s="123">
        <f t="shared" si="22"/>
        <v>-22687.005421233363</v>
      </c>
      <c r="T329" s="127">
        <f t="shared" si="23"/>
        <v>-1.2288413153800025E-2</v>
      </c>
    </row>
    <row r="330" spans="1:20" s="116" customFormat="1" ht="13" x14ac:dyDescent="0.3">
      <c r="A330" s="116">
        <v>324</v>
      </c>
      <c r="B330" s="125" t="s">
        <v>43</v>
      </c>
      <c r="C330" s="118">
        <v>15.991299999999997</v>
      </c>
      <c r="D330" s="119">
        <v>3579.4818796666664</v>
      </c>
      <c r="E330" s="120">
        <v>0.33266104387754247</v>
      </c>
      <c r="F330" s="121">
        <v>1</v>
      </c>
      <c r="G330" s="120">
        <v>0.14729661937127536</v>
      </c>
      <c r="H330" s="118">
        <v>9.31</v>
      </c>
      <c r="I330" s="116">
        <v>0</v>
      </c>
      <c r="J330" s="121">
        <v>1</v>
      </c>
      <c r="K330" s="116" t="s">
        <v>34</v>
      </c>
      <c r="L330" s="126">
        <v>208000.06357204006</v>
      </c>
      <c r="M330" s="123">
        <v>198759.02914670334</v>
      </c>
      <c r="N330" s="123">
        <f t="shared" si="20"/>
        <v>-9241.0344253367221</v>
      </c>
      <c r="O330" s="127">
        <f t="shared" si="21"/>
        <v>-4.4428036543056743E-2</v>
      </c>
      <c r="Q330" s="126">
        <v>411916.66857204004</v>
      </c>
      <c r="R330" s="123">
        <v>402675.63414670335</v>
      </c>
      <c r="S330" s="123">
        <f t="shared" si="22"/>
        <v>-9241.0344253366929</v>
      </c>
      <c r="T330" s="127">
        <f t="shared" si="23"/>
        <v>-2.2434232771817365E-2</v>
      </c>
    </row>
    <row r="331" spans="1:20" s="116" customFormat="1" ht="13" x14ac:dyDescent="0.3">
      <c r="A331" s="116">
        <v>325</v>
      </c>
      <c r="B331" s="125" t="s">
        <v>43</v>
      </c>
      <c r="C331" s="118">
        <v>8.4711376666666673</v>
      </c>
      <c r="D331" s="119">
        <v>1640.463802333333</v>
      </c>
      <c r="E331" s="120">
        <v>0.14399495995225567</v>
      </c>
      <c r="F331" s="121">
        <v>1</v>
      </c>
      <c r="G331" s="120">
        <v>0.32262006171952384</v>
      </c>
      <c r="H331" s="118">
        <v>3.4833333333333343</v>
      </c>
      <c r="I331" s="116">
        <v>0</v>
      </c>
      <c r="J331" s="121">
        <v>1</v>
      </c>
      <c r="K331" s="116" t="s">
        <v>34</v>
      </c>
      <c r="L331" s="126">
        <v>118721.09884318664</v>
      </c>
      <c r="M331" s="123">
        <v>112161.32880914334</v>
      </c>
      <c r="N331" s="123">
        <f t="shared" si="20"/>
        <v>-6559.7700340433075</v>
      </c>
      <c r="O331" s="127">
        <f t="shared" si="21"/>
        <v>-5.5253616231330648E-2</v>
      </c>
      <c r="Q331" s="126">
        <v>211506.19967651996</v>
      </c>
      <c r="R331" s="123">
        <v>204946.42964247667</v>
      </c>
      <c r="S331" s="123">
        <f t="shared" si="22"/>
        <v>-6559.770034043293</v>
      </c>
      <c r="T331" s="127">
        <f t="shared" si="23"/>
        <v>-3.1014552027675224E-2</v>
      </c>
    </row>
    <row r="332" spans="1:20" s="116" customFormat="1" ht="13" x14ac:dyDescent="0.3">
      <c r="A332" s="116">
        <v>326</v>
      </c>
      <c r="B332" s="125" t="s">
        <v>43</v>
      </c>
      <c r="C332" s="118">
        <v>24.123571666666667</v>
      </c>
      <c r="D332" s="119">
        <v>10986.464731833332</v>
      </c>
      <c r="E332" s="120">
        <v>0.62076995220604281</v>
      </c>
      <c r="F332" s="121">
        <v>1</v>
      </c>
      <c r="G332" s="120">
        <v>9.112652589549064E-2</v>
      </c>
      <c r="H332" s="118">
        <v>20.770000000000003</v>
      </c>
      <c r="I332" s="116">
        <v>0</v>
      </c>
      <c r="J332" s="121">
        <v>1</v>
      </c>
      <c r="K332" s="116" t="s">
        <v>34</v>
      </c>
      <c r="L332" s="126">
        <v>407458.50341188</v>
      </c>
      <c r="M332" s="123">
        <v>406769.951448265</v>
      </c>
      <c r="N332" s="123">
        <f t="shared" si="20"/>
        <v>-688.55196361499839</v>
      </c>
      <c r="O332" s="127">
        <f t="shared" si="21"/>
        <v>-1.6898701532778533E-3</v>
      </c>
      <c r="Q332" s="126">
        <v>1050069.0384118799</v>
      </c>
      <c r="R332" s="123">
        <v>1049380.4864482651</v>
      </c>
      <c r="S332" s="123">
        <f t="shared" si="22"/>
        <v>-688.55196361476555</v>
      </c>
      <c r="T332" s="127">
        <f t="shared" si="23"/>
        <v>-6.5572066066830114E-4</v>
      </c>
    </row>
    <row r="333" spans="1:20" s="116" customFormat="1" ht="13" x14ac:dyDescent="0.3">
      <c r="A333" s="116">
        <v>327</v>
      </c>
      <c r="B333" s="125" t="s">
        <v>43</v>
      </c>
      <c r="C333" s="118">
        <v>38.699999999999996</v>
      </c>
      <c r="D333" s="119">
        <v>16091.325750833334</v>
      </c>
      <c r="E333" s="120">
        <v>0.57918486945003</v>
      </c>
      <c r="F333" s="121">
        <v>0.86</v>
      </c>
      <c r="G333" s="120">
        <v>0.15407336914030589</v>
      </c>
      <c r="H333" s="118">
        <v>43</v>
      </c>
      <c r="I333" s="116">
        <v>7</v>
      </c>
      <c r="J333" s="121">
        <v>1</v>
      </c>
      <c r="K333" s="116" t="s">
        <v>35</v>
      </c>
      <c r="L333" s="126">
        <v>579045.26970306656</v>
      </c>
      <c r="M333" s="123">
        <v>577298.02023424173</v>
      </c>
      <c r="N333" s="123">
        <f t="shared" si="20"/>
        <v>-1747.2494688248262</v>
      </c>
      <c r="O333" s="127">
        <f t="shared" si="21"/>
        <v>-3.0174660950443698E-3</v>
      </c>
      <c r="Q333" s="126">
        <v>1493354.3113697332</v>
      </c>
      <c r="R333" s="123">
        <v>1491607.0619009084</v>
      </c>
      <c r="S333" s="123">
        <f t="shared" si="22"/>
        <v>-1747.2494688248262</v>
      </c>
      <c r="T333" s="127">
        <f t="shared" si="23"/>
        <v>-1.1700166902938228E-3</v>
      </c>
    </row>
    <row r="334" spans="1:20" s="116" customFormat="1" ht="13" x14ac:dyDescent="0.3">
      <c r="A334" s="116">
        <v>328</v>
      </c>
      <c r="B334" s="125" t="s">
        <v>43</v>
      </c>
      <c r="C334" s="118">
        <v>122.36855666666666</v>
      </c>
      <c r="D334" s="119">
        <v>44234.810985833326</v>
      </c>
      <c r="E334" s="120">
        <v>0.48673864080117263</v>
      </c>
      <c r="F334" s="121">
        <v>0.66086999999999996</v>
      </c>
      <c r="G334" s="120">
        <v>1</v>
      </c>
      <c r="H334" s="118">
        <v>122.77</v>
      </c>
      <c r="I334" s="116">
        <v>63</v>
      </c>
      <c r="J334" s="121">
        <v>1</v>
      </c>
      <c r="K334" s="116" t="s">
        <v>35</v>
      </c>
      <c r="L334" s="126">
        <v>723405.1510372</v>
      </c>
      <c r="M334" s="123">
        <v>1010373.7645447251</v>
      </c>
      <c r="N334" s="123">
        <f t="shared" si="20"/>
        <v>286968.61350752506</v>
      </c>
      <c r="O334" s="127">
        <f t="shared" si="21"/>
        <v>0.39669141572475219</v>
      </c>
      <c r="Q334" s="126">
        <v>2396778.7110371999</v>
      </c>
      <c r="R334" s="123">
        <v>2683747.324544725</v>
      </c>
      <c r="S334" s="123">
        <f t="shared" si="22"/>
        <v>286968.61350752506</v>
      </c>
      <c r="T334" s="127">
        <f t="shared" si="23"/>
        <v>0.1197309589683981</v>
      </c>
    </row>
    <row r="335" spans="1:20" s="116" customFormat="1" ht="13" x14ac:dyDescent="0.3">
      <c r="A335" s="116">
        <v>329</v>
      </c>
      <c r="B335" s="125" t="s">
        <v>43</v>
      </c>
      <c r="C335" s="118">
        <v>20.14065733333333</v>
      </c>
      <c r="D335" s="119">
        <v>10593.880385499999</v>
      </c>
      <c r="E335" s="120">
        <v>0.65938490118625381</v>
      </c>
      <c r="F335" s="121">
        <v>1</v>
      </c>
      <c r="G335" s="120">
        <v>6.0940539753512213E-2</v>
      </c>
      <c r="H335" s="118">
        <v>17.460000000000004</v>
      </c>
      <c r="I335" s="116">
        <v>0</v>
      </c>
      <c r="J335" s="121">
        <v>1</v>
      </c>
      <c r="K335" s="116" t="s">
        <v>34</v>
      </c>
      <c r="L335" s="126">
        <v>377005.00392084004</v>
      </c>
      <c r="M335" s="123">
        <v>379441.367532895</v>
      </c>
      <c r="N335" s="123">
        <f t="shared" si="20"/>
        <v>2436.3636120549636</v>
      </c>
      <c r="O335" s="127">
        <f t="shared" si="21"/>
        <v>6.4624171740875046E-3</v>
      </c>
      <c r="Q335" s="126">
        <v>994495.00725417328</v>
      </c>
      <c r="R335" s="123">
        <v>996931.37086622836</v>
      </c>
      <c r="S335" s="123">
        <f t="shared" si="22"/>
        <v>2436.36361205508</v>
      </c>
      <c r="T335" s="127">
        <f t="shared" si="23"/>
        <v>2.4498500186360349E-3</v>
      </c>
    </row>
    <row r="336" spans="1:20" s="116" customFormat="1" ht="13" x14ac:dyDescent="0.3">
      <c r="A336" s="116">
        <v>330</v>
      </c>
      <c r="B336" s="125" t="s">
        <v>43</v>
      </c>
      <c r="C336" s="118">
        <v>41.49</v>
      </c>
      <c r="D336" s="119">
        <v>15251.194084166666</v>
      </c>
      <c r="E336" s="120">
        <v>0.67329019705068072</v>
      </c>
      <c r="F336" s="121">
        <v>1</v>
      </c>
      <c r="G336" s="120">
        <v>0.17419360720532628</v>
      </c>
      <c r="H336" s="118">
        <v>46.100000000000016</v>
      </c>
      <c r="I336" s="116">
        <v>0</v>
      </c>
      <c r="J336" s="121">
        <v>1</v>
      </c>
      <c r="K336" s="116" t="s">
        <v>34</v>
      </c>
      <c r="L336" s="126">
        <v>560852.00915973342</v>
      </c>
      <c r="M336" s="123">
        <v>563969.85059090832</v>
      </c>
      <c r="N336" s="123">
        <f t="shared" si="20"/>
        <v>3117.8414311748929</v>
      </c>
      <c r="O336" s="127">
        <f t="shared" si="21"/>
        <v>5.5591160952530643E-3</v>
      </c>
      <c r="Q336" s="126">
        <v>1418308.2749930669</v>
      </c>
      <c r="R336" s="123">
        <v>1421426.1164242418</v>
      </c>
      <c r="S336" s="123">
        <f t="shared" si="22"/>
        <v>3117.8414311748929</v>
      </c>
      <c r="T336" s="127">
        <f t="shared" si="23"/>
        <v>2.1982819152557885E-3</v>
      </c>
    </row>
    <row r="337" spans="1:20" s="116" customFormat="1" ht="13" x14ac:dyDescent="0.3">
      <c r="A337" s="116">
        <v>331</v>
      </c>
      <c r="B337" s="125" t="s">
        <v>43</v>
      </c>
      <c r="C337" s="118">
        <v>23.039999999999996</v>
      </c>
      <c r="D337" s="119">
        <v>5268.7510866666662</v>
      </c>
      <c r="E337" s="120">
        <v>0.56921866345424765</v>
      </c>
      <c r="F337" s="121">
        <v>1</v>
      </c>
      <c r="G337" s="120">
        <v>0.16383167543204702</v>
      </c>
      <c r="H337" s="118">
        <v>25.599999999999998</v>
      </c>
      <c r="I337" s="116">
        <v>0</v>
      </c>
      <c r="J337" s="121">
        <v>1</v>
      </c>
      <c r="K337" s="116" t="s">
        <v>34</v>
      </c>
      <c r="L337" s="126">
        <v>261787.53613626663</v>
      </c>
      <c r="M337" s="123">
        <v>257554.02679180005</v>
      </c>
      <c r="N337" s="123">
        <f t="shared" si="20"/>
        <v>-4233.5093444665836</v>
      </c>
      <c r="O337" s="127">
        <f t="shared" si="21"/>
        <v>-1.6171546617341406E-2</v>
      </c>
      <c r="Q337" s="126">
        <v>558301.05696959991</v>
      </c>
      <c r="R337" s="123">
        <v>554067.5476251333</v>
      </c>
      <c r="S337" s="123">
        <f t="shared" si="22"/>
        <v>-4233.5093444666127</v>
      </c>
      <c r="T337" s="127">
        <f t="shared" si="23"/>
        <v>-7.5828431481854272E-3</v>
      </c>
    </row>
    <row r="338" spans="1:20" s="116" customFormat="1" ht="13" x14ac:dyDescent="0.3">
      <c r="A338" s="116">
        <v>332</v>
      </c>
      <c r="B338" s="125" t="s">
        <v>43</v>
      </c>
      <c r="C338" s="118">
        <v>48.384053333333334</v>
      </c>
      <c r="D338" s="119">
        <v>12519.676358833332</v>
      </c>
      <c r="E338" s="120">
        <v>0.34797107493026314</v>
      </c>
      <c r="F338" s="121">
        <v>1</v>
      </c>
      <c r="G338" s="120">
        <v>0.96964240284126668</v>
      </c>
      <c r="H338" s="118">
        <v>49</v>
      </c>
      <c r="I338" s="116">
        <v>0</v>
      </c>
      <c r="J338" s="121">
        <v>1</v>
      </c>
      <c r="K338" s="116" t="s">
        <v>34</v>
      </c>
      <c r="L338" s="126">
        <v>351844.47359303996</v>
      </c>
      <c r="M338" s="123">
        <v>417359.49837082828</v>
      </c>
      <c r="N338" s="123">
        <f t="shared" si="20"/>
        <v>65515.02477778832</v>
      </c>
      <c r="O338" s="127">
        <f t="shared" si="21"/>
        <v>0.18620450140582884</v>
      </c>
      <c r="Q338" s="126">
        <v>1013301.7560930399</v>
      </c>
      <c r="R338" s="123">
        <v>1078816.7808708281</v>
      </c>
      <c r="S338" s="123">
        <f t="shared" si="22"/>
        <v>65515.024777788203</v>
      </c>
      <c r="T338" s="127">
        <f t="shared" si="23"/>
        <v>6.4654999741037361E-2</v>
      </c>
    </row>
    <row r="339" spans="1:20" s="116" customFormat="1" ht="13" x14ac:dyDescent="0.3">
      <c r="A339" s="116">
        <v>333</v>
      </c>
      <c r="B339" s="125" t="s">
        <v>43</v>
      </c>
      <c r="C339" s="118">
        <v>12.78</v>
      </c>
      <c r="D339" s="119">
        <v>6245.3675591666661</v>
      </c>
      <c r="E339" s="120">
        <v>0.63493714573193916</v>
      </c>
      <c r="F339" s="121">
        <v>1</v>
      </c>
      <c r="G339" s="120">
        <v>9.72849285339209E-2</v>
      </c>
      <c r="H339" s="118">
        <v>14.199999999999998</v>
      </c>
      <c r="I339" s="116">
        <v>0</v>
      </c>
      <c r="J339" s="121">
        <v>1</v>
      </c>
      <c r="K339" s="116" t="s">
        <v>34</v>
      </c>
      <c r="L339" s="126">
        <v>227139.67709373333</v>
      </c>
      <c r="M339" s="123">
        <v>232454.41621632501</v>
      </c>
      <c r="N339" s="123">
        <f t="shared" si="20"/>
        <v>5314.7391225916799</v>
      </c>
      <c r="O339" s="127">
        <f t="shared" si="21"/>
        <v>2.33985501370527E-2</v>
      </c>
      <c r="Q339" s="126">
        <v>574148.6962604</v>
      </c>
      <c r="R339" s="123">
        <v>579463.43538299168</v>
      </c>
      <c r="S339" s="123">
        <f t="shared" si="22"/>
        <v>5314.7391225916799</v>
      </c>
      <c r="T339" s="127">
        <f t="shared" si="23"/>
        <v>9.2567294103568388E-3</v>
      </c>
    </row>
    <row r="340" spans="1:20" s="116" customFormat="1" ht="13" x14ac:dyDescent="0.3">
      <c r="A340" s="116">
        <v>334</v>
      </c>
      <c r="B340" s="125" t="s">
        <v>43</v>
      </c>
      <c r="C340" s="118">
        <v>12.960000000000006</v>
      </c>
      <c r="D340" s="119">
        <v>6064.3782624999994</v>
      </c>
      <c r="E340" s="120">
        <v>0.71299086935522038</v>
      </c>
      <c r="F340" s="121">
        <v>1</v>
      </c>
      <c r="G340" s="120">
        <v>3.7564612826585186E-2</v>
      </c>
      <c r="H340" s="118">
        <v>14.400000000000004</v>
      </c>
      <c r="I340" s="116">
        <v>0</v>
      </c>
      <c r="J340" s="121">
        <v>1</v>
      </c>
      <c r="K340" s="116" t="s">
        <v>34</v>
      </c>
      <c r="L340" s="126">
        <v>238084.71237199998</v>
      </c>
      <c r="M340" s="123">
        <v>237994.77325962504</v>
      </c>
      <c r="N340" s="123">
        <f t="shared" si="20"/>
        <v>-89.939112374937395</v>
      </c>
      <c r="O340" s="127">
        <f t="shared" si="21"/>
        <v>-3.7776097204599311E-4</v>
      </c>
      <c r="Q340" s="126">
        <v>588046.03903866664</v>
      </c>
      <c r="R340" s="123">
        <v>587956.09992629173</v>
      </c>
      <c r="S340" s="123">
        <f t="shared" si="22"/>
        <v>-89.939112374908291</v>
      </c>
      <c r="T340" s="127">
        <f t="shared" si="23"/>
        <v>-1.5294569881286861E-4</v>
      </c>
    </row>
    <row r="341" spans="1:20" s="116" customFormat="1" ht="13" x14ac:dyDescent="0.3">
      <c r="A341" s="116">
        <v>335</v>
      </c>
      <c r="B341" s="125" t="s">
        <v>43</v>
      </c>
      <c r="C341" s="118">
        <v>50.670000000000009</v>
      </c>
      <c r="D341" s="119">
        <v>16057.008439166666</v>
      </c>
      <c r="E341" s="120">
        <v>0.56723362701208657</v>
      </c>
      <c r="F341" s="121">
        <v>1</v>
      </c>
      <c r="G341" s="120">
        <v>0.23195417963831633</v>
      </c>
      <c r="H341" s="118">
        <v>56.29999999999999</v>
      </c>
      <c r="I341" s="116">
        <v>0</v>
      </c>
      <c r="J341" s="121">
        <v>1</v>
      </c>
      <c r="K341" s="116" t="s">
        <v>34</v>
      </c>
      <c r="L341" s="126">
        <v>655442.36112813349</v>
      </c>
      <c r="M341" s="123">
        <v>639886.56201819156</v>
      </c>
      <c r="N341" s="123">
        <f t="shared" si="20"/>
        <v>-15555.799109941931</v>
      </c>
      <c r="O341" s="127">
        <f t="shared" si="21"/>
        <v>-2.3733283096270461E-2</v>
      </c>
      <c r="Q341" s="126">
        <v>1613165.6736281335</v>
      </c>
      <c r="R341" s="123">
        <v>1597609.8745181914</v>
      </c>
      <c r="S341" s="123">
        <f t="shared" si="22"/>
        <v>-15555.799109942047</v>
      </c>
      <c r="T341" s="127">
        <f t="shared" si="23"/>
        <v>-9.643026357581649E-3</v>
      </c>
    </row>
    <row r="342" spans="1:20" s="116" customFormat="1" ht="13" x14ac:dyDescent="0.3">
      <c r="A342" s="116">
        <v>336</v>
      </c>
      <c r="B342" s="125" t="s">
        <v>43</v>
      </c>
      <c r="C342" s="118">
        <v>10.349999999999998</v>
      </c>
      <c r="D342" s="119">
        <v>3712.5417756666666</v>
      </c>
      <c r="E342" s="120">
        <v>0.50203429385686227</v>
      </c>
      <c r="F342" s="121">
        <v>1</v>
      </c>
      <c r="G342" s="120">
        <v>0.13796789531031617</v>
      </c>
      <c r="H342" s="118">
        <v>11.5</v>
      </c>
      <c r="I342" s="116">
        <v>0</v>
      </c>
      <c r="J342" s="121">
        <v>1</v>
      </c>
      <c r="K342" s="116" t="s">
        <v>34</v>
      </c>
      <c r="L342" s="126">
        <v>171101.09018005335</v>
      </c>
      <c r="M342" s="123">
        <v>168901.32888007667</v>
      </c>
      <c r="N342" s="123">
        <f t="shared" si="20"/>
        <v>-2199.7612999766716</v>
      </c>
      <c r="O342" s="127">
        <f t="shared" si="21"/>
        <v>-1.2856500783611698E-2</v>
      </c>
      <c r="Q342" s="126">
        <v>384752.86351338669</v>
      </c>
      <c r="R342" s="123">
        <v>382553.10221340996</v>
      </c>
      <c r="S342" s="123">
        <f t="shared" si="22"/>
        <v>-2199.7612999767298</v>
      </c>
      <c r="T342" s="127">
        <f t="shared" si="23"/>
        <v>-5.7173357460930073E-3</v>
      </c>
    </row>
    <row r="343" spans="1:20" s="116" customFormat="1" ht="13" x14ac:dyDescent="0.3">
      <c r="A343" s="116">
        <v>337</v>
      </c>
      <c r="B343" s="125" t="s">
        <v>43</v>
      </c>
      <c r="C343" s="118">
        <v>26.100000000000005</v>
      </c>
      <c r="D343" s="119">
        <v>5013.2992769166667</v>
      </c>
      <c r="E343" s="120">
        <v>0.39713132663427803</v>
      </c>
      <c r="F343" s="121">
        <v>0.93840500000000004</v>
      </c>
      <c r="G343" s="120">
        <v>0.20431629804528684</v>
      </c>
      <c r="H343" s="118">
        <v>29</v>
      </c>
      <c r="I343" s="116">
        <v>17</v>
      </c>
      <c r="J343" s="121">
        <v>1</v>
      </c>
      <c r="K343" s="116" t="s">
        <v>35</v>
      </c>
      <c r="L343" s="126">
        <v>273148.94075598667</v>
      </c>
      <c r="M343" s="123">
        <v>264928.62267485587</v>
      </c>
      <c r="N343" s="123">
        <f t="shared" si="20"/>
        <v>-8220.3180811307975</v>
      </c>
      <c r="O343" s="127">
        <f t="shared" si="21"/>
        <v>-3.0094636495311508E-2</v>
      </c>
      <c r="Q343" s="126">
        <v>558461.26825598674</v>
      </c>
      <c r="R343" s="123">
        <v>550240.95017485588</v>
      </c>
      <c r="S343" s="123">
        <f t="shared" si="22"/>
        <v>-8220.3180811308557</v>
      </c>
      <c r="T343" s="127">
        <f t="shared" si="23"/>
        <v>-1.4719584953137407E-2</v>
      </c>
    </row>
    <row r="344" spans="1:20" s="116" customFormat="1" ht="13" x14ac:dyDescent="0.3">
      <c r="A344" s="116">
        <v>338</v>
      </c>
      <c r="B344" s="125" t="s">
        <v>43</v>
      </c>
      <c r="C344" s="118">
        <v>15.979733333333337</v>
      </c>
      <c r="D344" s="119">
        <v>7290.4656806666671</v>
      </c>
      <c r="E344" s="120">
        <v>0.60428753833679083</v>
      </c>
      <c r="F344" s="121">
        <v>1</v>
      </c>
      <c r="G344" s="120">
        <v>6.2028403107555863E-2</v>
      </c>
      <c r="H344" s="118">
        <v>17.699999999999996</v>
      </c>
      <c r="I344" s="116">
        <v>0</v>
      </c>
      <c r="J344" s="121">
        <v>1</v>
      </c>
      <c r="K344" s="116" t="s">
        <v>34</v>
      </c>
      <c r="L344" s="126">
        <v>291937.21184812003</v>
      </c>
      <c r="M344" s="123">
        <v>288231.57305586006</v>
      </c>
      <c r="N344" s="123">
        <f t="shared" si="20"/>
        <v>-3705.6387922599679</v>
      </c>
      <c r="O344" s="127">
        <f t="shared" si="21"/>
        <v>-1.269327321721433E-2</v>
      </c>
      <c r="Q344" s="126">
        <v>723028.91684811993</v>
      </c>
      <c r="R344" s="123">
        <v>719323.27805585996</v>
      </c>
      <c r="S344" s="123">
        <f t="shared" si="22"/>
        <v>-3705.6387922599679</v>
      </c>
      <c r="T344" s="127">
        <f t="shared" si="23"/>
        <v>-5.1251598738455122E-3</v>
      </c>
    </row>
    <row r="345" spans="1:20" s="116" customFormat="1" ht="13" x14ac:dyDescent="0.3">
      <c r="A345" s="116">
        <v>339</v>
      </c>
      <c r="B345" s="125" t="s">
        <v>43</v>
      </c>
      <c r="C345" s="118">
        <v>46.079999999999991</v>
      </c>
      <c r="D345" s="119">
        <v>18160.995615</v>
      </c>
      <c r="E345" s="120">
        <v>0.70520342567520811</v>
      </c>
      <c r="F345" s="121">
        <v>1</v>
      </c>
      <c r="G345" s="120">
        <v>4.880646557901458E-2</v>
      </c>
      <c r="H345" s="118">
        <v>51.199999999999996</v>
      </c>
      <c r="I345" s="116">
        <v>0</v>
      </c>
      <c r="J345" s="121">
        <v>1</v>
      </c>
      <c r="K345" s="116" t="s">
        <v>34</v>
      </c>
      <c r="L345" s="126">
        <v>641214.10608486668</v>
      </c>
      <c r="M345" s="123">
        <v>647242.96274035005</v>
      </c>
      <c r="N345" s="123">
        <f t="shared" si="20"/>
        <v>6028.8566554833669</v>
      </c>
      <c r="O345" s="127">
        <f t="shared" si="21"/>
        <v>9.4022520688049702E-3</v>
      </c>
      <c r="Q345" s="126">
        <v>1669132.8510848666</v>
      </c>
      <c r="R345" s="123">
        <v>1675161.7077403502</v>
      </c>
      <c r="S345" s="123">
        <f t="shared" si="22"/>
        <v>6028.8566554835998</v>
      </c>
      <c r="T345" s="127">
        <f t="shared" si="23"/>
        <v>3.6119693238109208E-3</v>
      </c>
    </row>
    <row r="346" spans="1:20" s="116" customFormat="1" ht="13" x14ac:dyDescent="0.3">
      <c r="A346" s="116">
        <v>340</v>
      </c>
      <c r="B346" s="125" t="s">
        <v>43</v>
      </c>
      <c r="C346" s="118">
        <v>13.86</v>
      </c>
      <c r="D346" s="119">
        <v>6574.0573795833325</v>
      </c>
      <c r="E346" s="120">
        <v>0.74976688766896327</v>
      </c>
      <c r="F346" s="121">
        <v>1</v>
      </c>
      <c r="G346" s="120">
        <v>6.9409425717037121E-2</v>
      </c>
      <c r="H346" s="118">
        <v>15.400000000000004</v>
      </c>
      <c r="I346" s="116">
        <v>0</v>
      </c>
      <c r="J346" s="121">
        <v>1</v>
      </c>
      <c r="K346" s="116" t="s">
        <v>34</v>
      </c>
      <c r="L346" s="126">
        <v>237989.77805820003</v>
      </c>
      <c r="M346" s="123">
        <v>244481.52182049584</v>
      </c>
      <c r="N346" s="123">
        <f t="shared" si="20"/>
        <v>6491.7437622958096</v>
      </c>
      <c r="O346" s="127">
        <f t="shared" si="21"/>
        <v>2.7277405841809994E-2</v>
      </c>
      <c r="Q346" s="126">
        <v>605727.04139153333</v>
      </c>
      <c r="R346" s="123">
        <v>612218.78515382926</v>
      </c>
      <c r="S346" s="123">
        <f t="shared" si="22"/>
        <v>6491.743762295926</v>
      </c>
      <c r="T346" s="127">
        <f t="shared" si="23"/>
        <v>1.0717275800305166E-2</v>
      </c>
    </row>
    <row r="347" spans="1:20" s="116" customFormat="1" ht="13" x14ac:dyDescent="0.3">
      <c r="A347" s="116">
        <v>341</v>
      </c>
      <c r="B347" s="125" t="s">
        <v>43</v>
      </c>
      <c r="C347" s="118">
        <v>12.824999999999998</v>
      </c>
      <c r="D347" s="119">
        <v>5458.1032280833333</v>
      </c>
      <c r="E347" s="120">
        <v>0.58603031718682208</v>
      </c>
      <c r="F347" s="121">
        <v>1</v>
      </c>
      <c r="G347" s="120">
        <v>0.18044059314741712</v>
      </c>
      <c r="H347" s="118">
        <v>14.25</v>
      </c>
      <c r="I347" s="116">
        <v>0</v>
      </c>
      <c r="J347" s="121">
        <v>1</v>
      </c>
      <c r="K347" s="116" t="s">
        <v>34</v>
      </c>
      <c r="L347" s="126">
        <v>221186.42253941332</v>
      </c>
      <c r="M347" s="123">
        <v>221396.24388759417</v>
      </c>
      <c r="N347" s="123">
        <f t="shared" si="20"/>
        <v>209.82134818084887</v>
      </c>
      <c r="O347" s="127">
        <f t="shared" si="21"/>
        <v>9.4861766726870721E-4</v>
      </c>
      <c r="Q347" s="126">
        <v>535816.71420607995</v>
      </c>
      <c r="R347" s="123">
        <v>536026.53555426083</v>
      </c>
      <c r="S347" s="123">
        <f t="shared" si="22"/>
        <v>209.82134818087798</v>
      </c>
      <c r="T347" s="127">
        <f t="shared" si="23"/>
        <v>3.915916443401181E-4</v>
      </c>
    </row>
    <row r="348" spans="1:20" s="116" customFormat="1" ht="13" x14ac:dyDescent="0.3">
      <c r="A348" s="116">
        <v>342</v>
      </c>
      <c r="B348" s="125" t="s">
        <v>43</v>
      </c>
      <c r="C348" s="118">
        <v>26.069569000000001</v>
      </c>
      <c r="D348" s="119">
        <v>12779.889373333332</v>
      </c>
      <c r="E348" s="120">
        <v>0.6173763015551611</v>
      </c>
      <c r="F348" s="121">
        <v>1</v>
      </c>
      <c r="G348" s="120">
        <v>4.7363437535384634E-2</v>
      </c>
      <c r="H348" s="118">
        <v>24.300000000000008</v>
      </c>
      <c r="I348" s="116">
        <v>0</v>
      </c>
      <c r="J348" s="121">
        <v>1</v>
      </c>
      <c r="K348" s="116" t="s">
        <v>34</v>
      </c>
      <c r="L348" s="126">
        <v>474057.66341953329</v>
      </c>
      <c r="M348" s="123">
        <v>468024.89369426668</v>
      </c>
      <c r="N348" s="123">
        <f t="shared" si="20"/>
        <v>-6032.7697252666112</v>
      </c>
      <c r="O348" s="127">
        <f t="shared" si="21"/>
        <v>-1.2725814158873134E-2</v>
      </c>
      <c r="Q348" s="126">
        <v>1226864.4734195331</v>
      </c>
      <c r="R348" s="123">
        <v>1220831.7036942667</v>
      </c>
      <c r="S348" s="123">
        <f t="shared" si="22"/>
        <v>-6032.7697252663784</v>
      </c>
      <c r="T348" s="127">
        <f t="shared" si="23"/>
        <v>-4.9172258680306898E-3</v>
      </c>
    </row>
    <row r="349" spans="1:20" s="116" customFormat="1" ht="13" x14ac:dyDescent="0.3">
      <c r="A349" s="116">
        <v>343</v>
      </c>
      <c r="B349" s="125" t="s">
        <v>43</v>
      </c>
      <c r="C349" s="118">
        <v>37.302837666666676</v>
      </c>
      <c r="D349" s="119">
        <v>17760.479813333335</v>
      </c>
      <c r="E349" s="120">
        <v>0.59453862910826594</v>
      </c>
      <c r="F349" s="121">
        <v>1</v>
      </c>
      <c r="G349" s="120">
        <v>0.10074220388545641</v>
      </c>
      <c r="H349" s="118">
        <v>35.800000000000004</v>
      </c>
      <c r="I349" s="116">
        <v>0</v>
      </c>
      <c r="J349" s="121">
        <v>1</v>
      </c>
      <c r="K349" s="116" t="s">
        <v>34</v>
      </c>
      <c r="L349" s="126">
        <v>635691.80365839996</v>
      </c>
      <c r="M349" s="123">
        <v>631788.30026020005</v>
      </c>
      <c r="N349" s="123">
        <f t="shared" si="20"/>
        <v>-3903.503398199915</v>
      </c>
      <c r="O349" s="127">
        <f t="shared" si="21"/>
        <v>-6.1405595852192709E-3</v>
      </c>
      <c r="Q349" s="126">
        <v>1690248.3744917333</v>
      </c>
      <c r="R349" s="123">
        <v>1686344.8710935335</v>
      </c>
      <c r="S349" s="123">
        <f t="shared" si="22"/>
        <v>-3903.5033981997985</v>
      </c>
      <c r="T349" s="127">
        <f t="shared" si="23"/>
        <v>-2.30942591462252E-3</v>
      </c>
    </row>
    <row r="350" spans="1:20" s="116" customFormat="1" ht="13" x14ac:dyDescent="0.3">
      <c r="A350" s="116">
        <v>344</v>
      </c>
      <c r="B350" s="125" t="s">
        <v>43</v>
      </c>
      <c r="C350" s="118">
        <v>31.053982000000001</v>
      </c>
      <c r="D350" s="119">
        <v>16961.643643333333</v>
      </c>
      <c r="E350" s="120">
        <v>0.63316455610814748</v>
      </c>
      <c r="F350" s="121">
        <v>1</v>
      </c>
      <c r="G350" s="120">
        <v>5.6555451870166085E-2</v>
      </c>
      <c r="H350" s="118">
        <v>29.329999999999988</v>
      </c>
      <c r="I350" s="116">
        <v>0</v>
      </c>
      <c r="J350" s="121">
        <v>1</v>
      </c>
      <c r="K350" s="116" t="s">
        <v>34</v>
      </c>
      <c r="L350" s="126">
        <v>593586.49084580003</v>
      </c>
      <c r="M350" s="123">
        <v>590277.20857956656</v>
      </c>
      <c r="N350" s="123">
        <f t="shared" si="20"/>
        <v>-3309.2822662334656</v>
      </c>
      <c r="O350" s="127">
        <f t="shared" si="21"/>
        <v>-5.575063309675523E-3</v>
      </c>
      <c r="Q350" s="126">
        <v>1595358.8258458001</v>
      </c>
      <c r="R350" s="123">
        <v>1592049.5435795668</v>
      </c>
      <c r="S350" s="123">
        <f t="shared" si="22"/>
        <v>-3309.2822662333492</v>
      </c>
      <c r="T350" s="127">
        <f t="shared" si="23"/>
        <v>-2.074318462167212E-3</v>
      </c>
    </row>
    <row r="351" spans="1:20" s="116" customFormat="1" ht="13" x14ac:dyDescent="0.3">
      <c r="A351" s="116">
        <v>345</v>
      </c>
      <c r="B351" s="125" t="s">
        <v>43</v>
      </c>
      <c r="C351" s="118">
        <v>17.009999999999998</v>
      </c>
      <c r="D351" s="119">
        <v>5446.6152723333325</v>
      </c>
      <c r="E351" s="120">
        <v>0.79522679664676865</v>
      </c>
      <c r="F351" s="121">
        <v>1</v>
      </c>
      <c r="G351" s="120">
        <v>5.0046991491640713E-2</v>
      </c>
      <c r="H351" s="118">
        <v>18.900000000000002</v>
      </c>
      <c r="I351" s="116">
        <v>0</v>
      </c>
      <c r="J351" s="121">
        <v>1</v>
      </c>
      <c r="K351" s="116" t="s">
        <v>34</v>
      </c>
      <c r="L351" s="126">
        <v>233972.51431378667</v>
      </c>
      <c r="M351" s="123">
        <v>235224.90430410998</v>
      </c>
      <c r="N351" s="123">
        <f t="shared" si="20"/>
        <v>1252.3899903233105</v>
      </c>
      <c r="O351" s="127">
        <f t="shared" si="21"/>
        <v>5.3527227076070032E-3</v>
      </c>
      <c r="Q351" s="126">
        <v>537222.03181378671</v>
      </c>
      <c r="R351" s="123">
        <v>538474.42180411005</v>
      </c>
      <c r="S351" s="123">
        <f t="shared" si="22"/>
        <v>1252.3899903233396</v>
      </c>
      <c r="T351" s="127">
        <f t="shared" si="23"/>
        <v>2.3312334866367624E-3</v>
      </c>
    </row>
    <row r="352" spans="1:20" s="116" customFormat="1" ht="13" x14ac:dyDescent="0.3">
      <c r="A352" s="116">
        <v>346</v>
      </c>
      <c r="B352" s="125" t="s">
        <v>43</v>
      </c>
      <c r="C352" s="118">
        <v>36.899999999999991</v>
      </c>
      <c r="D352" s="119">
        <v>16693.007106250003</v>
      </c>
      <c r="E352" s="120">
        <v>0.66162858412886105</v>
      </c>
      <c r="F352" s="121">
        <v>1</v>
      </c>
      <c r="G352" s="120">
        <v>0.17926342907813619</v>
      </c>
      <c r="H352" s="118">
        <v>41</v>
      </c>
      <c r="I352" s="116">
        <v>0</v>
      </c>
      <c r="J352" s="121">
        <v>1</v>
      </c>
      <c r="K352" s="116" t="s">
        <v>34</v>
      </c>
      <c r="L352" s="126">
        <v>567962.72160166665</v>
      </c>
      <c r="M352" s="123">
        <v>578511.68536522903</v>
      </c>
      <c r="N352" s="123">
        <f t="shared" si="20"/>
        <v>10548.96376356238</v>
      </c>
      <c r="O352" s="127">
        <f t="shared" si="21"/>
        <v>1.8573338288495563E-2</v>
      </c>
      <c r="Q352" s="126">
        <v>1528964.3066016666</v>
      </c>
      <c r="R352" s="123">
        <v>1539513.2703652289</v>
      </c>
      <c r="S352" s="123">
        <f t="shared" si="22"/>
        <v>10548.963763562264</v>
      </c>
      <c r="T352" s="127">
        <f t="shared" si="23"/>
        <v>6.8994179380215794E-3</v>
      </c>
    </row>
    <row r="353" spans="1:20" s="116" customFormat="1" ht="13" x14ac:dyDescent="0.3">
      <c r="A353" s="116">
        <v>347</v>
      </c>
      <c r="B353" s="125" t="s">
        <v>43</v>
      </c>
      <c r="C353" s="118">
        <v>15.599899999999998</v>
      </c>
      <c r="D353" s="119">
        <v>3098.3341385833332</v>
      </c>
      <c r="E353" s="120">
        <v>0.3117909772961564</v>
      </c>
      <c r="F353" s="121">
        <v>0.19370000000000001</v>
      </c>
      <c r="G353" s="120">
        <v>0.34544238693970086</v>
      </c>
      <c r="H353" s="118">
        <v>10.569999999999999</v>
      </c>
      <c r="I353" s="116">
        <v>0</v>
      </c>
      <c r="J353" s="121">
        <v>2</v>
      </c>
      <c r="K353" s="116" t="s">
        <v>34</v>
      </c>
      <c r="L353" s="126">
        <v>158137.47421525334</v>
      </c>
      <c r="M353" s="123">
        <v>147960.53688740585</v>
      </c>
      <c r="N353" s="123">
        <f t="shared" si="20"/>
        <v>-10176.937327847496</v>
      </c>
      <c r="O353" s="127">
        <f t="shared" si="21"/>
        <v>-6.4355001104892229E-2</v>
      </c>
      <c r="Q353" s="126">
        <v>340949.65921525331</v>
      </c>
      <c r="R353" s="123">
        <v>330772.72188740585</v>
      </c>
      <c r="S353" s="123">
        <f t="shared" si="22"/>
        <v>-10176.937327847467</v>
      </c>
      <c r="T353" s="127">
        <f t="shared" si="23"/>
        <v>-2.9848797477232306E-2</v>
      </c>
    </row>
    <row r="354" spans="1:20" s="116" customFormat="1" ht="13" x14ac:dyDescent="0.3">
      <c r="A354" s="116">
        <v>348</v>
      </c>
      <c r="B354" s="125" t="s">
        <v>43</v>
      </c>
      <c r="C354" s="118">
        <v>11.105323333333333</v>
      </c>
      <c r="D354" s="119">
        <v>6192.4337949166684</v>
      </c>
      <c r="E354" s="120">
        <v>0.71616578152718402</v>
      </c>
      <c r="F354" s="121">
        <v>1</v>
      </c>
      <c r="G354" s="120">
        <v>6.0277883347979455E-2</v>
      </c>
      <c r="H354" s="118">
        <v>11.400000000000004</v>
      </c>
      <c r="I354" s="116">
        <v>0</v>
      </c>
      <c r="J354" s="121">
        <v>1</v>
      </c>
      <c r="K354" s="116" t="s">
        <v>34</v>
      </c>
      <c r="L354" s="126">
        <v>232591.24211942672</v>
      </c>
      <c r="M354" s="123">
        <v>233328.12788467584</v>
      </c>
      <c r="N354" s="123">
        <f t="shared" si="20"/>
        <v>736.88576524911332</v>
      </c>
      <c r="O354" s="127">
        <f t="shared" si="21"/>
        <v>3.1681578314576033E-3</v>
      </c>
      <c r="Q354" s="126">
        <v>584713.16128609341</v>
      </c>
      <c r="R354" s="123">
        <v>585450.04705134255</v>
      </c>
      <c r="S354" s="123">
        <f t="shared" si="22"/>
        <v>736.88576524914242</v>
      </c>
      <c r="T354" s="127">
        <f t="shared" si="23"/>
        <v>1.2602517166337439E-3</v>
      </c>
    </row>
    <row r="355" spans="1:20" s="116" customFormat="1" ht="13" x14ac:dyDescent="0.3">
      <c r="A355" s="116">
        <v>349</v>
      </c>
      <c r="B355" s="125" t="s">
        <v>43</v>
      </c>
      <c r="C355" s="118">
        <v>8.8199999999999985</v>
      </c>
      <c r="D355" s="119">
        <v>4193.909776583333</v>
      </c>
      <c r="E355" s="120">
        <v>0.79220217838437101</v>
      </c>
      <c r="F355" s="121">
        <v>1</v>
      </c>
      <c r="G355" s="120">
        <v>3.9931816978511669E-2</v>
      </c>
      <c r="H355" s="118">
        <v>9.7999999999999989</v>
      </c>
      <c r="I355" s="116">
        <v>0</v>
      </c>
      <c r="J355" s="121">
        <v>1</v>
      </c>
      <c r="K355" s="116" t="s">
        <v>34</v>
      </c>
      <c r="L355" s="126">
        <v>166051.72875062664</v>
      </c>
      <c r="M355" s="123">
        <v>168322.11783835918</v>
      </c>
      <c r="N355" s="123">
        <f t="shared" si="20"/>
        <v>2270.3890877325321</v>
      </c>
      <c r="O355" s="127">
        <f t="shared" si="21"/>
        <v>1.3672781998808092E-2</v>
      </c>
      <c r="Q355" s="126">
        <v>399159.41125062667</v>
      </c>
      <c r="R355" s="123">
        <v>401429.8003383592</v>
      </c>
      <c r="S355" s="123">
        <f t="shared" si="22"/>
        <v>2270.3890877325321</v>
      </c>
      <c r="T355" s="127">
        <f t="shared" si="23"/>
        <v>5.6879257352822031E-3</v>
      </c>
    </row>
    <row r="356" spans="1:20" s="116" customFormat="1" ht="13" x14ac:dyDescent="0.3">
      <c r="A356" s="116">
        <v>350</v>
      </c>
      <c r="B356" s="125" t="s">
        <v>43</v>
      </c>
      <c r="C356" s="118">
        <v>5.7777936666666667</v>
      </c>
      <c r="D356" s="119">
        <v>1782.925107008333</v>
      </c>
      <c r="E356" s="120">
        <v>0.37546328851483579</v>
      </c>
      <c r="F356" s="121">
        <v>0.66666999999999998</v>
      </c>
      <c r="G356" s="120">
        <v>0.24794844566505725</v>
      </c>
      <c r="H356" s="118">
        <v>6</v>
      </c>
      <c r="I356" s="116">
        <v>3</v>
      </c>
      <c r="J356" s="121">
        <v>1</v>
      </c>
      <c r="K356" s="116" t="s">
        <v>35</v>
      </c>
      <c r="L356" s="126">
        <v>100910.88951924401</v>
      </c>
      <c r="M356" s="123">
        <v>95779.309054184065</v>
      </c>
      <c r="N356" s="123">
        <f t="shared" si="20"/>
        <v>-5131.5804650599457</v>
      </c>
      <c r="O356" s="127">
        <f t="shared" si="21"/>
        <v>-5.0852593704283397E-2</v>
      </c>
      <c r="Q356" s="126">
        <v>212889.644519244</v>
      </c>
      <c r="R356" s="123">
        <v>207758.06405418407</v>
      </c>
      <c r="S356" s="123">
        <f t="shared" si="22"/>
        <v>-5131.5804650599312</v>
      </c>
      <c r="T356" s="127">
        <f t="shared" si="23"/>
        <v>-2.4104415584178713E-2</v>
      </c>
    </row>
    <row r="357" spans="1:20" s="116" customFormat="1" ht="13" x14ac:dyDescent="0.3">
      <c r="A357" s="116">
        <v>351</v>
      </c>
      <c r="B357" s="125" t="s">
        <v>43</v>
      </c>
      <c r="C357" s="118">
        <v>16.020000000000003</v>
      </c>
      <c r="D357" s="119">
        <v>2389.9735626666666</v>
      </c>
      <c r="E357" s="120">
        <v>0.41355961073793046</v>
      </c>
      <c r="F357" s="121">
        <v>1</v>
      </c>
      <c r="G357" s="120">
        <v>0.20354520100304907</v>
      </c>
      <c r="H357" s="118">
        <v>17.800000000000004</v>
      </c>
      <c r="I357" s="116">
        <v>0</v>
      </c>
      <c r="J357" s="121">
        <v>1</v>
      </c>
      <c r="K357" s="116" t="s">
        <v>34</v>
      </c>
      <c r="L357" s="126">
        <v>167548.03721634668</v>
      </c>
      <c r="M357" s="123">
        <v>162072.46371170666</v>
      </c>
      <c r="N357" s="123">
        <f t="shared" si="20"/>
        <v>-5475.5735046400223</v>
      </c>
      <c r="O357" s="127">
        <f t="shared" si="21"/>
        <v>-3.2680618619063136E-2</v>
      </c>
      <c r="Q357" s="126">
        <v>311239.14138301334</v>
      </c>
      <c r="R357" s="123">
        <v>305763.56787837332</v>
      </c>
      <c r="S357" s="123">
        <f t="shared" si="22"/>
        <v>-5475.5735046400223</v>
      </c>
      <c r="T357" s="127">
        <f t="shared" si="23"/>
        <v>-1.7592817793767587E-2</v>
      </c>
    </row>
    <row r="358" spans="1:20" s="116" customFormat="1" ht="13" x14ac:dyDescent="0.3">
      <c r="A358" s="116">
        <v>352</v>
      </c>
      <c r="B358" s="125" t="s">
        <v>43</v>
      </c>
      <c r="C358" s="118">
        <v>11.742971333333335</v>
      </c>
      <c r="D358" s="119">
        <v>4523.7861244166661</v>
      </c>
      <c r="E358" s="120">
        <v>0.48209084093527999</v>
      </c>
      <c r="F358" s="121">
        <v>1</v>
      </c>
      <c r="G358" s="120">
        <v>0.22194019626159911</v>
      </c>
      <c r="H358" s="118">
        <v>7.950000000000002</v>
      </c>
      <c r="I358" s="116">
        <v>0</v>
      </c>
      <c r="J358" s="121">
        <v>1</v>
      </c>
      <c r="K358" s="116" t="s">
        <v>34</v>
      </c>
      <c r="L358" s="126">
        <v>191141.63570345336</v>
      </c>
      <c r="M358" s="123">
        <v>191738.45129979751</v>
      </c>
      <c r="N358" s="123">
        <f t="shared" si="20"/>
        <v>596.81559634415316</v>
      </c>
      <c r="O358" s="127">
        <f t="shared" si="21"/>
        <v>3.1223735956203836E-3</v>
      </c>
      <c r="Q358" s="126">
        <v>450945.39820345334</v>
      </c>
      <c r="R358" s="123">
        <v>451542.21379979746</v>
      </c>
      <c r="S358" s="123">
        <f t="shared" si="22"/>
        <v>596.81559634412406</v>
      </c>
      <c r="T358" s="127">
        <f t="shared" si="23"/>
        <v>1.3234764091657465E-3</v>
      </c>
    </row>
    <row r="359" spans="1:20" s="116" customFormat="1" ht="13" x14ac:dyDescent="0.3">
      <c r="A359" s="116">
        <v>353</v>
      </c>
      <c r="B359" s="125" t="s">
        <v>43</v>
      </c>
      <c r="C359" s="118">
        <v>5.7411556666666668</v>
      </c>
      <c r="D359" s="119">
        <v>2197.0676385833335</v>
      </c>
      <c r="E359" s="120">
        <v>0.51848440741981383</v>
      </c>
      <c r="F359" s="121">
        <v>1</v>
      </c>
      <c r="G359" s="120">
        <v>0.3267927082350599</v>
      </c>
      <c r="H359" s="118">
        <v>5.5</v>
      </c>
      <c r="I359" s="116">
        <v>0</v>
      </c>
      <c r="J359" s="121">
        <v>1</v>
      </c>
      <c r="K359" s="116" t="s">
        <v>34</v>
      </c>
      <c r="L359" s="126">
        <v>99830.101663753332</v>
      </c>
      <c r="M359" s="123">
        <v>101707.01231590584</v>
      </c>
      <c r="N359" s="123">
        <f t="shared" si="20"/>
        <v>1876.91065215251</v>
      </c>
      <c r="O359" s="127">
        <f t="shared" si="21"/>
        <v>1.8801049191298033E-2</v>
      </c>
      <c r="Q359" s="126">
        <v>220864.81833041995</v>
      </c>
      <c r="R359" s="123">
        <v>222741.72898257247</v>
      </c>
      <c r="S359" s="123">
        <f t="shared" si="22"/>
        <v>1876.9106521525246</v>
      </c>
      <c r="T359" s="127">
        <f t="shared" si="23"/>
        <v>8.4980064563502083E-3</v>
      </c>
    </row>
    <row r="360" spans="1:20" s="116" customFormat="1" ht="13" x14ac:dyDescent="0.3">
      <c r="A360" s="116">
        <v>354</v>
      </c>
      <c r="B360" s="125" t="s">
        <v>43</v>
      </c>
      <c r="C360" s="118">
        <v>7.6390600000000006</v>
      </c>
      <c r="D360" s="119">
        <v>4363.1850569999997</v>
      </c>
      <c r="E360" s="120">
        <v>0.73519621394625467</v>
      </c>
      <c r="F360" s="121">
        <v>1</v>
      </c>
      <c r="G360" s="120">
        <v>5.229495150981478E-2</v>
      </c>
      <c r="H360" s="118">
        <v>4.5</v>
      </c>
      <c r="I360" s="116">
        <v>0</v>
      </c>
      <c r="J360" s="121">
        <v>1</v>
      </c>
      <c r="K360" s="116" t="s">
        <v>34</v>
      </c>
      <c r="L360" s="126">
        <v>164913.78921756003</v>
      </c>
      <c r="M360" s="123">
        <v>167662.95168026336</v>
      </c>
      <c r="N360" s="123">
        <f t="shared" si="20"/>
        <v>2749.1624627033307</v>
      </c>
      <c r="O360" s="127">
        <f t="shared" si="21"/>
        <v>1.6670300741659264E-2</v>
      </c>
      <c r="Q360" s="126">
        <v>411883.12421755999</v>
      </c>
      <c r="R360" s="123">
        <v>414632.28668026335</v>
      </c>
      <c r="S360" s="123">
        <f t="shared" si="22"/>
        <v>2749.1624627033598</v>
      </c>
      <c r="T360" s="127">
        <f t="shared" si="23"/>
        <v>6.6746178735189697E-3</v>
      </c>
    </row>
    <row r="361" spans="1:20" s="116" customFormat="1" ht="13" x14ac:dyDescent="0.3">
      <c r="A361" s="116">
        <v>355</v>
      </c>
      <c r="B361" s="125" t="s">
        <v>43</v>
      </c>
      <c r="C361" s="118">
        <v>34.920000000000009</v>
      </c>
      <c r="D361" s="119">
        <v>11860.577991833334</v>
      </c>
      <c r="E361" s="120">
        <v>0.47730439399488594</v>
      </c>
      <c r="F361" s="121">
        <v>0.99221999999999999</v>
      </c>
      <c r="G361" s="120">
        <v>0.40243533570283563</v>
      </c>
      <c r="H361" s="118">
        <v>38.800000000000004</v>
      </c>
      <c r="I361" s="116">
        <v>1.9</v>
      </c>
      <c r="J361" s="121">
        <v>1</v>
      </c>
      <c r="K361" s="116" t="s">
        <v>35</v>
      </c>
      <c r="L361" s="126">
        <v>417306.95688901329</v>
      </c>
      <c r="M361" s="123">
        <v>433302.62058366492</v>
      </c>
      <c r="N361" s="123">
        <f t="shared" si="20"/>
        <v>15995.663694651623</v>
      </c>
      <c r="O361" s="127">
        <f t="shared" si="21"/>
        <v>3.8330690228358257E-2</v>
      </c>
      <c r="Q361" s="126">
        <v>1037345.2110556801</v>
      </c>
      <c r="R361" s="123">
        <v>1053340.8747503317</v>
      </c>
      <c r="S361" s="123">
        <f t="shared" si="22"/>
        <v>15995.663694651681</v>
      </c>
      <c r="T361" s="127">
        <f t="shared" si="23"/>
        <v>1.5419807720877506E-2</v>
      </c>
    </row>
    <row r="362" spans="1:20" s="116" customFormat="1" ht="13" x14ac:dyDescent="0.3">
      <c r="A362" s="116">
        <v>356</v>
      </c>
      <c r="B362" s="125" t="s">
        <v>43</v>
      </c>
      <c r="C362" s="118">
        <v>12.717766666666664</v>
      </c>
      <c r="D362" s="119">
        <v>4829.7325861666668</v>
      </c>
      <c r="E362" s="120">
        <v>0.53723861351110758</v>
      </c>
      <c r="F362" s="121">
        <v>1</v>
      </c>
      <c r="G362" s="120">
        <v>6.9692063991713904E-2</v>
      </c>
      <c r="H362" s="118">
        <v>11.283333333333333</v>
      </c>
      <c r="I362" s="116">
        <v>0</v>
      </c>
      <c r="J362" s="121">
        <v>1</v>
      </c>
      <c r="K362" s="116" t="s">
        <v>34</v>
      </c>
      <c r="L362" s="126">
        <v>213358.06274222673</v>
      </c>
      <c r="M362" s="123">
        <v>209730.26402522167</v>
      </c>
      <c r="N362" s="123">
        <f t="shared" si="20"/>
        <v>-3627.7987170050619</v>
      </c>
      <c r="O362" s="127">
        <f t="shared" si="21"/>
        <v>-1.7003335474544815E-2</v>
      </c>
      <c r="Q362" s="126">
        <v>493190.70440889348</v>
      </c>
      <c r="R362" s="123">
        <v>489562.90569188842</v>
      </c>
      <c r="S362" s="123">
        <f t="shared" si="22"/>
        <v>-3627.7987170050619</v>
      </c>
      <c r="T362" s="127">
        <f t="shared" si="23"/>
        <v>-7.3557726951749974E-3</v>
      </c>
    </row>
    <row r="363" spans="1:20" s="116" customFormat="1" ht="13" x14ac:dyDescent="0.3">
      <c r="A363" s="116">
        <v>357</v>
      </c>
      <c r="B363" s="125" t="s">
        <v>43</v>
      </c>
      <c r="C363" s="118">
        <v>15.873526333333336</v>
      </c>
      <c r="D363" s="119">
        <v>229.61002208333332</v>
      </c>
      <c r="E363" s="120">
        <v>1.7998671781346093E-2</v>
      </c>
      <c r="F363" s="121">
        <v>0.45488999999999985</v>
      </c>
      <c r="G363" s="120">
        <v>0.92486817781775799</v>
      </c>
      <c r="H363" s="118">
        <v>14.400000000000004</v>
      </c>
      <c r="I363" s="116">
        <v>17.259999999999998</v>
      </c>
      <c r="J363" s="121">
        <v>1</v>
      </c>
      <c r="K363" s="116" t="s">
        <v>35</v>
      </c>
      <c r="L363" s="126">
        <v>105577.37196716666</v>
      </c>
      <c r="M363" s="123">
        <v>93397.767517887507</v>
      </c>
      <c r="N363" s="123">
        <f t="shared" si="20"/>
        <v>-12179.604449279155</v>
      </c>
      <c r="O363" s="127">
        <f t="shared" si="21"/>
        <v>-0.11536188316059687</v>
      </c>
      <c r="Q363" s="126">
        <v>121669.26113383332</v>
      </c>
      <c r="R363" s="123">
        <v>109489.65668455417</v>
      </c>
      <c r="S363" s="123">
        <f t="shared" si="22"/>
        <v>-12179.604449279155</v>
      </c>
      <c r="T363" s="127">
        <f t="shared" si="23"/>
        <v>-0.10010420327844251</v>
      </c>
    </row>
    <row r="364" spans="1:20" s="116" customFormat="1" ht="13" x14ac:dyDescent="0.3">
      <c r="A364" s="116">
        <v>358</v>
      </c>
      <c r="B364" s="125" t="s">
        <v>43</v>
      </c>
      <c r="C364" s="118">
        <v>30.35383366666667</v>
      </c>
      <c r="D364" s="119">
        <v>16108.705843333331</v>
      </c>
      <c r="E364" s="120">
        <v>0.69407908573692756</v>
      </c>
      <c r="F364" s="121">
        <v>1</v>
      </c>
      <c r="G364" s="120">
        <v>2.836646760401984E-2</v>
      </c>
      <c r="H364" s="118">
        <v>32</v>
      </c>
      <c r="I364" s="116">
        <v>0</v>
      </c>
      <c r="J364" s="121">
        <v>1</v>
      </c>
      <c r="K364" s="116" t="s">
        <v>34</v>
      </c>
      <c r="L364" s="126">
        <v>545173.4200248</v>
      </c>
      <c r="M364" s="123">
        <v>550556.06075223326</v>
      </c>
      <c r="N364" s="123">
        <f t="shared" si="20"/>
        <v>5382.6407274332596</v>
      </c>
      <c r="O364" s="127">
        <f t="shared" si="21"/>
        <v>9.8732633135129779E-3</v>
      </c>
      <c r="Q364" s="126">
        <v>1473807.6700248001</v>
      </c>
      <c r="R364" s="123">
        <v>1479190.3107522333</v>
      </c>
      <c r="S364" s="123">
        <f t="shared" si="22"/>
        <v>5382.6407274331432</v>
      </c>
      <c r="T364" s="127">
        <f t="shared" si="23"/>
        <v>3.652200240851351E-3</v>
      </c>
    </row>
    <row r="365" spans="1:20" s="116" customFormat="1" ht="13" x14ac:dyDescent="0.3">
      <c r="A365" s="116">
        <v>359</v>
      </c>
      <c r="B365" s="125" t="s">
        <v>43</v>
      </c>
      <c r="C365" s="118">
        <v>22.680000000000003</v>
      </c>
      <c r="D365" s="119">
        <v>11832.569264166666</v>
      </c>
      <c r="E365" s="120">
        <v>0.77062776009742229</v>
      </c>
      <c r="F365" s="121">
        <v>1</v>
      </c>
      <c r="G365" s="120">
        <v>0.11329674783561705</v>
      </c>
      <c r="H365" s="118">
        <v>25.199999999999992</v>
      </c>
      <c r="I365" s="116">
        <v>0</v>
      </c>
      <c r="J365" s="121">
        <v>1</v>
      </c>
      <c r="K365" s="116" t="s">
        <v>34</v>
      </c>
      <c r="L365" s="126">
        <v>381487.87201846665</v>
      </c>
      <c r="M365" s="123">
        <v>397459.52564677503</v>
      </c>
      <c r="N365" s="123">
        <f t="shared" si="20"/>
        <v>15971.653628308384</v>
      </c>
      <c r="O365" s="127">
        <f t="shared" si="21"/>
        <v>4.1866740202779619E-2</v>
      </c>
      <c r="Q365" s="126">
        <v>1036477.7670184667</v>
      </c>
      <c r="R365" s="123">
        <v>1052449.420646775</v>
      </c>
      <c r="S365" s="123">
        <f t="shared" si="22"/>
        <v>15971.653628308326</v>
      </c>
      <c r="T365" s="127">
        <f t="shared" si="23"/>
        <v>1.540954773612984E-2</v>
      </c>
    </row>
    <row r="366" spans="1:20" s="116" customFormat="1" ht="13" x14ac:dyDescent="0.3">
      <c r="A366" s="116">
        <v>360</v>
      </c>
      <c r="B366" s="125" t="s">
        <v>43</v>
      </c>
      <c r="C366" s="118">
        <v>9.3825833333333328</v>
      </c>
      <c r="D366" s="119">
        <v>4584.9114331666669</v>
      </c>
      <c r="E366" s="120">
        <v>0.68602968925218388</v>
      </c>
      <c r="F366" s="121">
        <v>1</v>
      </c>
      <c r="G366" s="120">
        <v>0.19723357172786526</v>
      </c>
      <c r="H366" s="118">
        <v>10.400000000000002</v>
      </c>
      <c r="I366" s="116">
        <v>0</v>
      </c>
      <c r="J366" s="121">
        <v>1</v>
      </c>
      <c r="K366" s="116" t="s">
        <v>34</v>
      </c>
      <c r="L366" s="126">
        <v>175410.38129532</v>
      </c>
      <c r="M366" s="123">
        <v>179061.30179825169</v>
      </c>
      <c r="N366" s="123">
        <f t="shared" si="20"/>
        <v>3650.9205029316945</v>
      </c>
      <c r="O366" s="127">
        <f t="shared" si="21"/>
        <v>2.0813594246654216E-2</v>
      </c>
      <c r="Q366" s="126">
        <v>432939.04379531997</v>
      </c>
      <c r="R366" s="123">
        <v>436589.96429825167</v>
      </c>
      <c r="S366" s="123">
        <f t="shared" si="22"/>
        <v>3650.9205029316945</v>
      </c>
      <c r="T366" s="127">
        <f t="shared" si="23"/>
        <v>8.4328742238774269E-3</v>
      </c>
    </row>
    <row r="367" spans="1:20" s="116" customFormat="1" ht="13" x14ac:dyDescent="0.3">
      <c r="A367" s="116">
        <v>361</v>
      </c>
      <c r="B367" s="125" t="s">
        <v>43</v>
      </c>
      <c r="C367" s="118">
        <v>11.700000000000001</v>
      </c>
      <c r="D367" s="119">
        <v>6233.4008245833329</v>
      </c>
      <c r="E367" s="120">
        <v>0.73342590565278043</v>
      </c>
      <c r="F367" s="121">
        <v>1</v>
      </c>
      <c r="G367" s="120">
        <v>0.23263065853217146</v>
      </c>
      <c r="H367" s="118">
        <v>13</v>
      </c>
      <c r="I367" s="116">
        <v>0</v>
      </c>
      <c r="J367" s="121">
        <v>1</v>
      </c>
      <c r="K367" s="116" t="s">
        <v>34</v>
      </c>
      <c r="L367" s="126">
        <v>214448.95388679998</v>
      </c>
      <c r="M367" s="123">
        <v>223210.14495487919</v>
      </c>
      <c r="N367" s="123">
        <f t="shared" si="20"/>
        <v>8761.1910680792062</v>
      </c>
      <c r="O367" s="127">
        <f t="shared" si="21"/>
        <v>4.0854436029116419E-2</v>
      </c>
      <c r="Q367" s="126">
        <v>556331.89055346674</v>
      </c>
      <c r="R367" s="123">
        <v>565093.08162154583</v>
      </c>
      <c r="S367" s="123">
        <f t="shared" si="22"/>
        <v>8761.1910680790897</v>
      </c>
      <c r="T367" s="127">
        <f t="shared" si="23"/>
        <v>1.5748137428115112E-2</v>
      </c>
    </row>
    <row r="368" spans="1:20" s="116" customFormat="1" ht="13" x14ac:dyDescent="0.3">
      <c r="A368" s="116">
        <v>362</v>
      </c>
      <c r="B368" s="125" t="s">
        <v>43</v>
      </c>
      <c r="C368" s="118">
        <v>13.910251333333335</v>
      </c>
      <c r="D368" s="119">
        <v>5804.1005185000004</v>
      </c>
      <c r="E368" s="120">
        <v>0.570114262602466</v>
      </c>
      <c r="F368" s="121">
        <v>1</v>
      </c>
      <c r="G368" s="120">
        <v>6.5674880772445432E-2</v>
      </c>
      <c r="H368" s="118">
        <v>11</v>
      </c>
      <c r="I368" s="116">
        <v>0</v>
      </c>
      <c r="J368" s="121">
        <v>1</v>
      </c>
      <c r="K368" s="116" t="s">
        <v>34</v>
      </c>
      <c r="L368" s="126">
        <v>241578.2556351466</v>
      </c>
      <c r="M368" s="123">
        <v>238955.48738573169</v>
      </c>
      <c r="N368" s="123">
        <f t="shared" si="20"/>
        <v>-2622.7682494149194</v>
      </c>
      <c r="O368" s="127">
        <f t="shared" si="21"/>
        <v>-1.0856805975849341E-2</v>
      </c>
      <c r="Q368" s="126">
        <v>578393.03230181325</v>
      </c>
      <c r="R368" s="123">
        <v>575770.26405239839</v>
      </c>
      <c r="S368" s="123">
        <f t="shared" si="22"/>
        <v>-2622.7682494148612</v>
      </c>
      <c r="T368" s="127">
        <f t="shared" si="23"/>
        <v>-4.5345778786046401E-3</v>
      </c>
    </row>
    <row r="369" spans="1:20" s="116" customFormat="1" ht="13" x14ac:dyDescent="0.3">
      <c r="A369" s="116">
        <v>363</v>
      </c>
      <c r="B369" s="125" t="s">
        <v>43</v>
      </c>
      <c r="C369" s="118">
        <v>59.17371</v>
      </c>
      <c r="D369" s="119">
        <v>30998.087972500001</v>
      </c>
      <c r="E369" s="120">
        <v>0.70294078068184718</v>
      </c>
      <c r="F369" s="121">
        <v>1</v>
      </c>
      <c r="G369" s="120">
        <v>0.14116738872435652</v>
      </c>
      <c r="H369" s="118">
        <v>65.52</v>
      </c>
      <c r="I369" s="116">
        <v>0</v>
      </c>
      <c r="J369" s="121">
        <v>1</v>
      </c>
      <c r="K369" s="116" t="s">
        <v>34</v>
      </c>
      <c r="L369" s="126">
        <v>944880.71800280001</v>
      </c>
      <c r="M369" s="123">
        <v>975091.99013485841</v>
      </c>
      <c r="N369" s="123">
        <f t="shared" si="20"/>
        <v>30211.272132058395</v>
      </c>
      <c r="O369" s="127">
        <f t="shared" si="21"/>
        <v>3.1973635990705941E-2</v>
      </c>
      <c r="Q369" s="126">
        <v>2650295.9288361333</v>
      </c>
      <c r="R369" s="123">
        <v>2680507.2009681915</v>
      </c>
      <c r="S369" s="123">
        <f t="shared" si="22"/>
        <v>30211.272132058162</v>
      </c>
      <c r="T369" s="127">
        <f t="shared" si="23"/>
        <v>1.1399207086027303E-2</v>
      </c>
    </row>
    <row r="370" spans="1:20" s="116" customFormat="1" ht="13" x14ac:dyDescent="0.3">
      <c r="A370" s="116">
        <v>364</v>
      </c>
      <c r="B370" s="125" t="s">
        <v>43</v>
      </c>
      <c r="C370" s="118">
        <v>26.37</v>
      </c>
      <c r="D370" s="119">
        <v>3317.5939118333336</v>
      </c>
      <c r="E370" s="120">
        <v>0.18691949487172749</v>
      </c>
      <c r="F370" s="121">
        <v>0.53662999999999994</v>
      </c>
      <c r="G370" s="120">
        <v>0.56027369403307059</v>
      </c>
      <c r="H370" s="118">
        <v>29.300000000000008</v>
      </c>
      <c r="I370" s="116">
        <v>25.300000000000008</v>
      </c>
      <c r="J370" s="121">
        <v>1</v>
      </c>
      <c r="K370" s="116" t="s">
        <v>35</v>
      </c>
      <c r="L370" s="126">
        <v>234459.41783694667</v>
      </c>
      <c r="M370" s="123">
        <v>216552.59611879833</v>
      </c>
      <c r="N370" s="123">
        <f t="shared" si="20"/>
        <v>-17906.821718148334</v>
      </c>
      <c r="O370" s="127">
        <f t="shared" si="21"/>
        <v>-7.6374930396703108E-2</v>
      </c>
      <c r="Q370" s="126">
        <v>448586.45200361335</v>
      </c>
      <c r="R370" s="123">
        <v>430679.63028546498</v>
      </c>
      <c r="S370" s="123">
        <f t="shared" si="22"/>
        <v>-17906.821718148363</v>
      </c>
      <c r="T370" s="127">
        <f t="shared" si="23"/>
        <v>-3.9918329316829489E-2</v>
      </c>
    </row>
    <row r="371" spans="1:20" s="116" customFormat="1" ht="13" x14ac:dyDescent="0.3">
      <c r="A371" s="116">
        <v>365</v>
      </c>
      <c r="B371" s="125" t="s">
        <v>43</v>
      </c>
      <c r="C371" s="118">
        <v>14.849033</v>
      </c>
      <c r="D371" s="119">
        <v>2153.8536184666668</v>
      </c>
      <c r="E371" s="120">
        <v>0.18639801007991483</v>
      </c>
      <c r="F371" s="121">
        <v>1</v>
      </c>
      <c r="G371" s="120">
        <v>0.78017856446412714</v>
      </c>
      <c r="H371" s="118">
        <v>16</v>
      </c>
      <c r="I371" s="116">
        <v>0</v>
      </c>
      <c r="J371" s="121">
        <v>1</v>
      </c>
      <c r="K371" s="116" t="s">
        <v>34</v>
      </c>
      <c r="L371" s="126">
        <v>154082.02944441067</v>
      </c>
      <c r="M371" s="123">
        <v>150039.70125738202</v>
      </c>
      <c r="N371" s="123">
        <f t="shared" si="20"/>
        <v>-4042.3281870286446</v>
      </c>
      <c r="O371" s="127">
        <f t="shared" si="21"/>
        <v>-2.6234910077472893E-2</v>
      </c>
      <c r="Q371" s="126">
        <v>292660.83694441069</v>
      </c>
      <c r="R371" s="123">
        <v>288618.50875738205</v>
      </c>
      <c r="S371" s="123">
        <f t="shared" si="22"/>
        <v>-4042.3281870286446</v>
      </c>
      <c r="T371" s="127">
        <f t="shared" si="23"/>
        <v>-1.3812330441043817E-2</v>
      </c>
    </row>
    <row r="372" spans="1:20" s="116" customFormat="1" ht="13" x14ac:dyDescent="0.3">
      <c r="A372" s="116">
        <v>366</v>
      </c>
      <c r="B372" s="125" t="s">
        <v>43</v>
      </c>
      <c r="C372" s="118">
        <v>22.139999999999997</v>
      </c>
      <c r="D372" s="119">
        <v>10238.374595916668</v>
      </c>
      <c r="E372" s="120">
        <v>0.68177411163060397</v>
      </c>
      <c r="F372" s="121">
        <v>1</v>
      </c>
      <c r="G372" s="120">
        <v>5.0781705100888863E-2</v>
      </c>
      <c r="H372" s="118">
        <v>24.599999999999998</v>
      </c>
      <c r="I372" s="116">
        <v>0</v>
      </c>
      <c r="J372" s="121">
        <v>1</v>
      </c>
      <c r="K372" s="116" t="s">
        <v>34</v>
      </c>
      <c r="L372" s="126">
        <v>373853.70175184001</v>
      </c>
      <c r="M372" s="123">
        <v>375917.8367868326</v>
      </c>
      <c r="N372" s="123">
        <f t="shared" si="20"/>
        <v>2064.1350349925924</v>
      </c>
      <c r="O372" s="127">
        <f t="shared" si="21"/>
        <v>5.5212373859621234E-3</v>
      </c>
      <c r="Q372" s="126">
        <v>960472.45175183984</v>
      </c>
      <c r="R372" s="123">
        <v>962536.58678683243</v>
      </c>
      <c r="S372" s="123">
        <f t="shared" si="22"/>
        <v>2064.1350349925924</v>
      </c>
      <c r="T372" s="127">
        <f t="shared" si="23"/>
        <v>2.1490830176625507E-3</v>
      </c>
    </row>
    <row r="373" spans="1:20" s="116" customFormat="1" ht="13" x14ac:dyDescent="0.3">
      <c r="A373" s="116">
        <v>367</v>
      </c>
      <c r="B373" s="125" t="s">
        <v>43</v>
      </c>
      <c r="C373" s="118">
        <v>3.8699999999999997</v>
      </c>
      <c r="D373" s="119">
        <v>1440.4206505499999</v>
      </c>
      <c r="E373" s="120">
        <v>0.57786567360379304</v>
      </c>
      <c r="F373" s="121">
        <v>0.31158999999999992</v>
      </c>
      <c r="G373" s="120">
        <v>0.29929856521025566</v>
      </c>
      <c r="H373" s="118">
        <v>4.2999999999999989</v>
      </c>
      <c r="I373" s="116">
        <v>0</v>
      </c>
      <c r="J373" s="121">
        <v>2</v>
      </c>
      <c r="K373" s="116" t="s">
        <v>34</v>
      </c>
      <c r="L373" s="126">
        <v>57050.709305110657</v>
      </c>
      <c r="M373" s="123">
        <v>58871.755876236159</v>
      </c>
      <c r="N373" s="123">
        <f t="shared" si="20"/>
        <v>1821.0465711255019</v>
      </c>
      <c r="O373" s="127">
        <f t="shared" si="21"/>
        <v>3.1919788435695588E-2</v>
      </c>
      <c r="Q373" s="126">
        <v>138949.59597177731</v>
      </c>
      <c r="R373" s="123">
        <v>140770.64254290282</v>
      </c>
      <c r="S373" s="123">
        <f t="shared" si="22"/>
        <v>1821.0465711255092</v>
      </c>
      <c r="T373" s="127">
        <f t="shared" si="23"/>
        <v>1.3105806881909829E-2</v>
      </c>
    </row>
    <row r="374" spans="1:20" s="116" customFormat="1" ht="13" x14ac:dyDescent="0.3">
      <c r="A374" s="116">
        <v>368</v>
      </c>
      <c r="B374" s="125" t="s">
        <v>43</v>
      </c>
      <c r="C374" s="118">
        <v>30.490071000000004</v>
      </c>
      <c r="D374" s="119">
        <v>15863.476720833334</v>
      </c>
      <c r="E374" s="120">
        <v>0.69351064950252905</v>
      </c>
      <c r="F374" s="121">
        <v>1</v>
      </c>
      <c r="G374" s="120">
        <v>7.4685763044517461E-2</v>
      </c>
      <c r="H374" s="118">
        <v>32.899999999999991</v>
      </c>
      <c r="I374" s="116">
        <v>0</v>
      </c>
      <c r="J374" s="121">
        <v>1</v>
      </c>
      <c r="K374" s="116" t="s">
        <v>34</v>
      </c>
      <c r="L374" s="126">
        <v>545072.90886666672</v>
      </c>
      <c r="M374" s="123">
        <v>548274.69729387492</v>
      </c>
      <c r="N374" s="123">
        <f t="shared" si="20"/>
        <v>3201.788427208201</v>
      </c>
      <c r="O374" s="127">
        <f t="shared" si="21"/>
        <v>5.8740553330112544E-3</v>
      </c>
      <c r="Q374" s="126">
        <v>1457973.7738666665</v>
      </c>
      <c r="R374" s="123">
        <v>1461175.5622938748</v>
      </c>
      <c r="S374" s="123">
        <f t="shared" si="22"/>
        <v>3201.7884272083174</v>
      </c>
      <c r="T374" s="127">
        <f t="shared" si="23"/>
        <v>2.1960535124832259E-3</v>
      </c>
    </row>
    <row r="375" spans="1:20" s="116" customFormat="1" ht="13" x14ac:dyDescent="0.3">
      <c r="A375" s="116">
        <v>369</v>
      </c>
      <c r="B375" s="125" t="s">
        <v>43</v>
      </c>
      <c r="C375" s="118">
        <v>6.7949999999999997E-2</v>
      </c>
      <c r="D375" s="119">
        <v>15.516341666666667</v>
      </c>
      <c r="E375" s="120">
        <v>0.28264976804624498</v>
      </c>
      <c r="F375" s="121">
        <v>3.49E-3</v>
      </c>
      <c r="G375" s="120">
        <v>0.55153846153846153</v>
      </c>
      <c r="H375" s="118">
        <v>6.0000000000000019E-2</v>
      </c>
      <c r="I375" s="116">
        <v>18</v>
      </c>
      <c r="J375" s="121">
        <v>1</v>
      </c>
      <c r="K375" s="116" t="s">
        <v>34</v>
      </c>
      <c r="L375" s="126">
        <v>759.24034733333337</v>
      </c>
      <c r="M375" s="123">
        <v>761.15959741666666</v>
      </c>
      <c r="N375" s="123">
        <f t="shared" si="20"/>
        <v>1.9192500833332815</v>
      </c>
      <c r="O375" s="127">
        <f t="shared" si="21"/>
        <v>2.5278557575005465E-3</v>
      </c>
      <c r="Q375" s="126">
        <v>1665.2586806666668</v>
      </c>
      <c r="R375" s="123">
        <v>1667.1779307500001</v>
      </c>
      <c r="S375" s="123">
        <f t="shared" si="22"/>
        <v>1.9192500833332815</v>
      </c>
      <c r="T375" s="127">
        <f t="shared" si="23"/>
        <v>1.1525236923340535E-3</v>
      </c>
    </row>
    <row r="376" spans="1:20" s="116" customFormat="1" ht="13" x14ac:dyDescent="0.3">
      <c r="A376" s="116">
        <v>370</v>
      </c>
      <c r="B376" s="125" t="s">
        <v>43</v>
      </c>
      <c r="C376" s="118">
        <v>5.3016666666666663E-2</v>
      </c>
      <c r="D376" s="119">
        <v>15.974366666666667</v>
      </c>
      <c r="E376" s="120">
        <v>0.33562414208476909</v>
      </c>
      <c r="F376" s="121">
        <v>5.069999999999999E-3</v>
      </c>
      <c r="G376" s="120">
        <v>0.29055441478439414</v>
      </c>
      <c r="H376" s="118">
        <v>6.0000000000000019E-2</v>
      </c>
      <c r="I376" s="116">
        <v>11</v>
      </c>
      <c r="J376" s="121">
        <v>1</v>
      </c>
      <c r="K376" s="116" t="s">
        <v>34</v>
      </c>
      <c r="L376" s="126">
        <v>759.38286599999992</v>
      </c>
      <c r="M376" s="123">
        <v>760.46317299999998</v>
      </c>
      <c r="N376" s="123">
        <f t="shared" si="20"/>
        <v>1.0803070000000616</v>
      </c>
      <c r="O376" s="127">
        <f t="shared" si="21"/>
        <v>1.4226117659073727E-3</v>
      </c>
      <c r="Q376" s="126">
        <v>1674.5320326666665</v>
      </c>
      <c r="R376" s="123">
        <v>1675.6123396666667</v>
      </c>
      <c r="S376" s="123">
        <f t="shared" si="22"/>
        <v>1.0803070000001753</v>
      </c>
      <c r="T376" s="127">
        <f t="shared" si="23"/>
        <v>6.451396443457717E-4</v>
      </c>
    </row>
    <row r="377" spans="1:20" s="116" customFormat="1" ht="13" x14ac:dyDescent="0.3">
      <c r="A377" s="116">
        <v>371</v>
      </c>
      <c r="B377" s="125" t="s">
        <v>43</v>
      </c>
      <c r="C377" s="118">
        <v>11.61</v>
      </c>
      <c r="D377" s="119">
        <v>4401.5196789166666</v>
      </c>
      <c r="E377" s="120">
        <v>0.61626967963213308</v>
      </c>
      <c r="F377" s="121">
        <v>1</v>
      </c>
      <c r="G377" s="120">
        <v>0.11246304139971486</v>
      </c>
      <c r="H377" s="118">
        <v>12.900000000000004</v>
      </c>
      <c r="I377" s="116">
        <v>0</v>
      </c>
      <c r="J377" s="121">
        <v>1</v>
      </c>
      <c r="K377" s="116" t="s">
        <v>34</v>
      </c>
      <c r="L377" s="126">
        <v>195511.21266714667</v>
      </c>
      <c r="M377" s="123">
        <v>192900.75428350247</v>
      </c>
      <c r="N377" s="123">
        <f t="shared" si="20"/>
        <v>-2610.4583836442034</v>
      </c>
      <c r="O377" s="127">
        <f t="shared" si="21"/>
        <v>-1.3351962519348948E-2</v>
      </c>
      <c r="Q377" s="126">
        <v>449973.00933381333</v>
      </c>
      <c r="R377" s="123">
        <v>447362.5509501691</v>
      </c>
      <c r="S377" s="123">
        <f t="shared" si="22"/>
        <v>-2610.4583836442325</v>
      </c>
      <c r="T377" s="127">
        <f t="shared" si="23"/>
        <v>-5.801366591985207E-3</v>
      </c>
    </row>
    <row r="378" spans="1:20" s="116" customFormat="1" ht="13" x14ac:dyDescent="0.3">
      <c r="A378" s="116">
        <v>372</v>
      </c>
      <c r="B378" s="125" t="s">
        <v>43</v>
      </c>
      <c r="C378" s="118">
        <v>3.149999999999999</v>
      </c>
      <c r="D378" s="119">
        <v>1059.1038689416666</v>
      </c>
      <c r="E378" s="120">
        <v>0.39324537512441432</v>
      </c>
      <c r="F378" s="121">
        <v>2.7399999999999998E-3</v>
      </c>
      <c r="G378" s="120">
        <v>0.29088843038551948</v>
      </c>
      <c r="H378" s="118">
        <v>3.5</v>
      </c>
      <c r="I378" s="116">
        <v>0</v>
      </c>
      <c r="J378" s="121">
        <v>3</v>
      </c>
      <c r="K378" s="116" t="s">
        <v>34</v>
      </c>
      <c r="L378" s="126">
        <v>36299.178539265326</v>
      </c>
      <c r="M378" s="123">
        <v>35929.954543731415</v>
      </c>
      <c r="N378" s="123">
        <f t="shared" si="20"/>
        <v>-369.22399553391006</v>
      </c>
      <c r="O378" s="127">
        <f t="shared" si="21"/>
        <v>-1.0171690115094901E-2</v>
      </c>
      <c r="Q378" s="126">
        <v>95421.757705931988</v>
      </c>
      <c r="R378" s="123">
        <v>95052.533710398071</v>
      </c>
      <c r="S378" s="123">
        <f t="shared" si="22"/>
        <v>-369.22399553391733</v>
      </c>
      <c r="T378" s="127">
        <f t="shared" si="23"/>
        <v>-3.8693900050739073E-3</v>
      </c>
    </row>
    <row r="379" spans="1:20" s="116" customFormat="1" ht="13" x14ac:dyDescent="0.3">
      <c r="A379" s="116">
        <v>373</v>
      </c>
      <c r="B379" s="125" t="s">
        <v>43</v>
      </c>
      <c r="C379" s="118">
        <v>3.0790833333333332</v>
      </c>
      <c r="D379" s="119">
        <v>41.996183333333327</v>
      </c>
      <c r="E379" s="120">
        <v>1.6974217592600076E-2</v>
      </c>
      <c r="F379" s="121">
        <v>0.10714</v>
      </c>
      <c r="G379" s="120">
        <v>1</v>
      </c>
      <c r="H379" s="118">
        <v>3</v>
      </c>
      <c r="I379" s="116">
        <v>0</v>
      </c>
      <c r="J379" s="121">
        <v>1</v>
      </c>
      <c r="K379" s="116" t="s">
        <v>34</v>
      </c>
      <c r="L379" s="126">
        <v>19946.186951333333</v>
      </c>
      <c r="M379" s="123">
        <v>18159.411936500001</v>
      </c>
      <c r="N379" s="123">
        <f t="shared" si="20"/>
        <v>-1786.7750148333325</v>
      </c>
      <c r="O379" s="127">
        <f t="shared" si="21"/>
        <v>-8.9579778791449308E-2</v>
      </c>
      <c r="Q379" s="126">
        <v>24282.936951333333</v>
      </c>
      <c r="R379" s="123">
        <v>22496.161936500001</v>
      </c>
      <c r="S379" s="123">
        <f t="shared" si="22"/>
        <v>-1786.7750148333325</v>
      </c>
      <c r="T379" s="127">
        <f t="shared" si="23"/>
        <v>-7.3581503687725217E-2</v>
      </c>
    </row>
    <row r="380" spans="1:20" s="116" customFormat="1" ht="13" x14ac:dyDescent="0.3">
      <c r="A380" s="116">
        <v>374</v>
      </c>
      <c r="B380" s="125" t="s">
        <v>43</v>
      </c>
      <c r="C380" s="118">
        <v>10.708733333333333</v>
      </c>
      <c r="D380" s="119">
        <v>4699.9288166666665</v>
      </c>
      <c r="E380" s="120">
        <v>0.58751812791721758</v>
      </c>
      <c r="F380" s="121">
        <v>6.9499999999999987E-3</v>
      </c>
      <c r="G380" s="120">
        <v>0.39033066615251122</v>
      </c>
      <c r="H380" s="118">
        <v>8.9000000000000021</v>
      </c>
      <c r="I380" s="116">
        <v>0</v>
      </c>
      <c r="J380" s="121">
        <v>2</v>
      </c>
      <c r="K380" s="116" t="s">
        <v>34</v>
      </c>
      <c r="L380" s="126">
        <v>134098.44800533334</v>
      </c>
      <c r="M380" s="123">
        <v>139709.59708683335</v>
      </c>
      <c r="N380" s="123">
        <f t="shared" si="20"/>
        <v>5611.1490815000143</v>
      </c>
      <c r="O380" s="127">
        <f t="shared" si="21"/>
        <v>4.1843505014143405E-2</v>
      </c>
      <c r="Q380" s="126">
        <v>379663.19717199996</v>
      </c>
      <c r="R380" s="123">
        <v>385274.34625349997</v>
      </c>
      <c r="S380" s="123">
        <f t="shared" si="22"/>
        <v>5611.1490815000143</v>
      </c>
      <c r="T380" s="127">
        <f t="shared" si="23"/>
        <v>1.4779281013529417E-2</v>
      </c>
    </row>
    <row r="381" spans="1:20" s="116" customFormat="1" ht="13" x14ac:dyDescent="0.3">
      <c r="A381" s="116">
        <v>375</v>
      </c>
      <c r="B381" s="125" t="s">
        <v>43</v>
      </c>
      <c r="C381" s="118">
        <v>20.156870666666663</v>
      </c>
      <c r="D381" s="119">
        <v>9982.3908220000012</v>
      </c>
      <c r="E381" s="120">
        <v>0.6476988350826236</v>
      </c>
      <c r="F381" s="121">
        <v>1</v>
      </c>
      <c r="G381" s="120">
        <v>1.7936162329706629E-2</v>
      </c>
      <c r="H381" s="118">
        <v>22.300000000000008</v>
      </c>
      <c r="I381" s="116">
        <v>0</v>
      </c>
      <c r="J381" s="121">
        <v>1</v>
      </c>
      <c r="K381" s="116" t="s">
        <v>34</v>
      </c>
      <c r="L381" s="126">
        <v>376977.41152442666</v>
      </c>
      <c r="M381" s="123">
        <v>373157.53142411332</v>
      </c>
      <c r="N381" s="123">
        <f t="shared" si="20"/>
        <v>-3819.8801003133412</v>
      </c>
      <c r="O381" s="127">
        <f t="shared" si="21"/>
        <v>-1.0132915085990048E-2</v>
      </c>
      <c r="Q381" s="126">
        <v>967267.79819109326</v>
      </c>
      <c r="R381" s="123">
        <v>963447.91809077992</v>
      </c>
      <c r="S381" s="123">
        <f t="shared" si="22"/>
        <v>-3819.8801003133412</v>
      </c>
      <c r="T381" s="127">
        <f t="shared" si="23"/>
        <v>-3.9491442881247315E-3</v>
      </c>
    </row>
    <row r="382" spans="1:20" s="116" customFormat="1" ht="13" x14ac:dyDescent="0.3">
      <c r="A382" s="116">
        <v>376</v>
      </c>
      <c r="B382" s="125" t="s">
        <v>43</v>
      </c>
      <c r="C382" s="118">
        <v>15.448964666666669</v>
      </c>
      <c r="D382" s="119">
        <v>7551.1008033333337</v>
      </c>
      <c r="E382" s="120">
        <v>0.64470446627236888</v>
      </c>
      <c r="F382" s="121">
        <v>1</v>
      </c>
      <c r="G382" s="120">
        <v>0.56262484385685052</v>
      </c>
      <c r="H382" s="118">
        <v>16</v>
      </c>
      <c r="I382" s="116">
        <v>0</v>
      </c>
      <c r="J382" s="121">
        <v>1</v>
      </c>
      <c r="K382" s="116" t="s">
        <v>34</v>
      </c>
      <c r="L382" s="126">
        <v>222043.73907026663</v>
      </c>
      <c r="M382" s="123">
        <v>246526.69926630004</v>
      </c>
      <c r="N382" s="123">
        <f t="shared" si="20"/>
        <v>24482.960196033411</v>
      </c>
      <c r="O382" s="127">
        <f t="shared" si="21"/>
        <v>0.11026188037792717</v>
      </c>
      <c r="Q382" s="126">
        <v>603503.2274036</v>
      </c>
      <c r="R382" s="123">
        <v>627986.18759963335</v>
      </c>
      <c r="S382" s="123">
        <f t="shared" si="22"/>
        <v>24482.960196033353</v>
      </c>
      <c r="T382" s="127">
        <f t="shared" si="23"/>
        <v>4.0568068378630362E-2</v>
      </c>
    </row>
    <row r="383" spans="1:20" s="116" customFormat="1" ht="13" x14ac:dyDescent="0.3">
      <c r="A383" s="116">
        <v>377</v>
      </c>
      <c r="B383" s="125" t="s">
        <v>43</v>
      </c>
      <c r="C383" s="118">
        <v>12.840910999999998</v>
      </c>
      <c r="D383" s="119">
        <v>5485.1098544166671</v>
      </c>
      <c r="E383" s="120">
        <v>0.49580563472177119</v>
      </c>
      <c r="F383" s="121">
        <v>1</v>
      </c>
      <c r="G383" s="120">
        <v>7.9940600285174468E-2</v>
      </c>
      <c r="H383" s="118">
        <v>13.080000000000004</v>
      </c>
      <c r="I383" s="116">
        <v>0</v>
      </c>
      <c r="J383" s="121">
        <v>1</v>
      </c>
      <c r="K383" s="116" t="s">
        <v>34</v>
      </c>
      <c r="L383" s="126">
        <v>224662.34407518673</v>
      </c>
      <c r="M383" s="123">
        <v>223758.37568916418</v>
      </c>
      <c r="N383" s="123">
        <f t="shared" si="20"/>
        <v>-903.96838602254866</v>
      </c>
      <c r="O383" s="127">
        <f t="shared" si="21"/>
        <v>-4.0236755729746217E-3</v>
      </c>
      <c r="Q383" s="126">
        <v>536619.99074185337</v>
      </c>
      <c r="R383" s="123">
        <v>535716.02235583088</v>
      </c>
      <c r="S383" s="123">
        <f t="shared" si="22"/>
        <v>-903.96838602249045</v>
      </c>
      <c r="T383" s="127">
        <f t="shared" si="23"/>
        <v>-1.6845596541656867E-3</v>
      </c>
    </row>
    <row r="384" spans="1:20" s="116" customFormat="1" ht="13" x14ac:dyDescent="0.3">
      <c r="A384" s="116">
        <v>378</v>
      </c>
      <c r="B384" s="125" t="s">
        <v>43</v>
      </c>
      <c r="C384" s="118">
        <v>7.6099086666666667</v>
      </c>
      <c r="D384" s="119">
        <v>3686.0584489166667</v>
      </c>
      <c r="E384" s="120">
        <v>0.62463786895807349</v>
      </c>
      <c r="F384" s="121">
        <v>1</v>
      </c>
      <c r="G384" s="120">
        <v>0.10700343282930569</v>
      </c>
      <c r="H384" s="118">
        <v>5.3999999999999995</v>
      </c>
      <c r="I384" s="116">
        <v>0</v>
      </c>
      <c r="J384" s="121">
        <v>1</v>
      </c>
      <c r="K384" s="116" t="s">
        <v>34</v>
      </c>
      <c r="L384" s="126">
        <v>153584.66184574671</v>
      </c>
      <c r="M384" s="123">
        <v>153890.97194446917</v>
      </c>
      <c r="N384" s="123">
        <f t="shared" si="20"/>
        <v>306.31009872246068</v>
      </c>
      <c r="O384" s="127">
        <f t="shared" si="21"/>
        <v>1.9944055287897454E-3</v>
      </c>
      <c r="Q384" s="126">
        <v>366988.31767908001</v>
      </c>
      <c r="R384" s="123">
        <v>367294.62777780247</v>
      </c>
      <c r="S384" s="123">
        <f t="shared" si="22"/>
        <v>306.31009872246068</v>
      </c>
      <c r="T384" s="127">
        <f t="shared" si="23"/>
        <v>8.3465899039957849E-4</v>
      </c>
    </row>
    <row r="385" spans="1:20" s="116" customFormat="1" ht="13" x14ac:dyDescent="0.3">
      <c r="A385" s="116">
        <v>379</v>
      </c>
      <c r="B385" s="125" t="s">
        <v>43</v>
      </c>
      <c r="C385" s="118">
        <v>14.582483333333331</v>
      </c>
      <c r="D385" s="119">
        <v>4569.1992905833331</v>
      </c>
      <c r="E385" s="120">
        <v>0.44598466340604709</v>
      </c>
      <c r="F385" s="121">
        <v>0.92516999999999971</v>
      </c>
      <c r="G385" s="120">
        <v>0.70864426153384208</v>
      </c>
      <c r="H385" s="118">
        <v>13.599999999999996</v>
      </c>
      <c r="I385" s="116">
        <v>1.0999999999999999</v>
      </c>
      <c r="J385" s="121">
        <v>1</v>
      </c>
      <c r="K385" s="116" t="s">
        <v>35</v>
      </c>
      <c r="L385" s="126">
        <v>165162.34675741332</v>
      </c>
      <c r="M385" s="123">
        <v>178381.22412455248</v>
      </c>
      <c r="N385" s="123">
        <f t="shared" si="20"/>
        <v>13218.877367139154</v>
      </c>
      <c r="O385" s="127">
        <f t="shared" si="21"/>
        <v>8.0035659620135688E-2</v>
      </c>
      <c r="Q385" s="126">
        <v>363288.43425741332</v>
      </c>
      <c r="R385" s="123">
        <v>376507.31162455247</v>
      </c>
      <c r="S385" s="123">
        <f t="shared" si="22"/>
        <v>13218.877367139154</v>
      </c>
      <c r="T385" s="127">
        <f t="shared" si="23"/>
        <v>3.6386727791539668E-2</v>
      </c>
    </row>
    <row r="386" spans="1:20" s="116" customFormat="1" ht="13" x14ac:dyDescent="0.3">
      <c r="A386" s="116">
        <v>380</v>
      </c>
      <c r="B386" s="125" t="s">
        <v>43</v>
      </c>
      <c r="C386" s="118">
        <v>14.039999999999994</v>
      </c>
      <c r="D386" s="119">
        <v>2805.9810664999991</v>
      </c>
      <c r="E386" s="120">
        <v>0.38119539434225913</v>
      </c>
      <c r="F386" s="121">
        <v>1</v>
      </c>
      <c r="G386" s="120">
        <v>0.25245227655354818</v>
      </c>
      <c r="H386" s="118">
        <v>15.599999999999996</v>
      </c>
      <c r="I386" s="116">
        <v>0</v>
      </c>
      <c r="J386" s="121">
        <v>1</v>
      </c>
      <c r="K386" s="116" t="s">
        <v>34</v>
      </c>
      <c r="L386" s="126">
        <v>172003.20093831999</v>
      </c>
      <c r="M386" s="123">
        <v>165794.50587425168</v>
      </c>
      <c r="N386" s="123">
        <f t="shared" si="20"/>
        <v>-6208.6950640683062</v>
      </c>
      <c r="O386" s="127">
        <f t="shared" si="21"/>
        <v>-3.6096392568268146E-2</v>
      </c>
      <c r="Q386" s="126">
        <v>331137.40343831998</v>
      </c>
      <c r="R386" s="123">
        <v>324928.70837425167</v>
      </c>
      <c r="S386" s="123">
        <f t="shared" si="22"/>
        <v>-6208.6950640683062</v>
      </c>
      <c r="T386" s="127">
        <f t="shared" si="23"/>
        <v>-1.8749603637647605E-2</v>
      </c>
    </row>
    <row r="387" spans="1:20" s="116" customFormat="1" ht="13" x14ac:dyDescent="0.3">
      <c r="A387" s="116">
        <v>381</v>
      </c>
      <c r="B387" s="125" t="s">
        <v>43</v>
      </c>
      <c r="C387" s="118">
        <v>16.596395000000001</v>
      </c>
      <c r="D387" s="119">
        <v>7167.3676720000012</v>
      </c>
      <c r="E387" s="120">
        <v>0.57998190756429147</v>
      </c>
      <c r="F387" s="121">
        <v>1</v>
      </c>
      <c r="G387" s="120">
        <v>0.21657489649841832</v>
      </c>
      <c r="H387" s="118">
        <v>18.400000000000002</v>
      </c>
      <c r="I387" s="116">
        <v>0</v>
      </c>
      <c r="J387" s="121">
        <v>1</v>
      </c>
      <c r="K387" s="116" t="s">
        <v>34</v>
      </c>
      <c r="L387" s="126">
        <v>276606.19113309326</v>
      </c>
      <c r="M387" s="123">
        <v>278259.68892961339</v>
      </c>
      <c r="N387" s="123">
        <f t="shared" si="20"/>
        <v>1653.4977965201251</v>
      </c>
      <c r="O387" s="127">
        <f t="shared" si="21"/>
        <v>5.9778047257247387E-3</v>
      </c>
      <c r="Q387" s="126">
        <v>682119.43946642661</v>
      </c>
      <c r="R387" s="123">
        <v>683772.93726294674</v>
      </c>
      <c r="S387" s="123">
        <f t="shared" si="22"/>
        <v>1653.4977965201251</v>
      </c>
      <c r="T387" s="127">
        <f t="shared" si="23"/>
        <v>2.4240590442834156E-3</v>
      </c>
    </row>
    <row r="388" spans="1:20" s="116" customFormat="1" ht="13" x14ac:dyDescent="0.3">
      <c r="A388" s="116">
        <v>382</v>
      </c>
      <c r="B388" s="125" t="s">
        <v>43</v>
      </c>
      <c r="C388" s="118">
        <v>5.1030000000000006</v>
      </c>
      <c r="D388" s="119">
        <v>2591.4735406666664</v>
      </c>
      <c r="E388" s="120">
        <v>0.74622213396020121</v>
      </c>
      <c r="F388" s="121">
        <v>1</v>
      </c>
      <c r="G388" s="120">
        <v>0.12238919757926758</v>
      </c>
      <c r="H388" s="118">
        <v>5.6700000000000008</v>
      </c>
      <c r="I388" s="116">
        <v>0</v>
      </c>
      <c r="J388" s="121">
        <v>1</v>
      </c>
      <c r="K388" s="116" t="s">
        <v>34</v>
      </c>
      <c r="L388" s="126">
        <v>104134.65985442</v>
      </c>
      <c r="M388" s="123">
        <v>106878.99308142666</v>
      </c>
      <c r="N388" s="123">
        <f t="shared" si="20"/>
        <v>2744.3332270066603</v>
      </c>
      <c r="O388" s="127">
        <f t="shared" si="21"/>
        <v>2.6353696558314318E-2</v>
      </c>
      <c r="Q388" s="126">
        <v>248030.74485441996</v>
      </c>
      <c r="R388" s="123">
        <v>250775.07808142662</v>
      </c>
      <c r="S388" s="123">
        <f t="shared" si="22"/>
        <v>2744.3332270066603</v>
      </c>
      <c r="T388" s="127">
        <f t="shared" si="23"/>
        <v>1.1064488108590849E-2</v>
      </c>
    </row>
    <row r="389" spans="1:20" s="116" customFormat="1" ht="13" x14ac:dyDescent="0.3">
      <c r="A389" s="116">
        <v>383</v>
      </c>
      <c r="B389" s="125" t="s">
        <v>43</v>
      </c>
      <c r="C389" s="118">
        <v>13.398275000000003</v>
      </c>
      <c r="D389" s="119">
        <v>8614.7801443333337</v>
      </c>
      <c r="E389" s="120">
        <v>0.85894619836218022</v>
      </c>
      <c r="F389" s="121">
        <v>1</v>
      </c>
      <c r="G389" s="120">
        <v>8.5256721480937325E-2</v>
      </c>
      <c r="H389" s="118">
        <v>12.799999999999999</v>
      </c>
      <c r="I389" s="116">
        <v>0</v>
      </c>
      <c r="J389" s="121">
        <v>1</v>
      </c>
      <c r="K389" s="116" t="s">
        <v>34</v>
      </c>
      <c r="L389" s="126">
        <v>275681.55270021333</v>
      </c>
      <c r="M389" s="123">
        <v>287516.47147239005</v>
      </c>
      <c r="N389" s="123">
        <f t="shared" si="20"/>
        <v>11834.918772176723</v>
      </c>
      <c r="O389" s="127">
        <f t="shared" si="21"/>
        <v>4.2929672501687E-2</v>
      </c>
      <c r="Q389" s="126">
        <v>743956.26520021341</v>
      </c>
      <c r="R389" s="123">
        <v>755791.18397239014</v>
      </c>
      <c r="S389" s="123">
        <f t="shared" si="22"/>
        <v>11834.918772176723</v>
      </c>
      <c r="T389" s="127">
        <f t="shared" si="23"/>
        <v>1.590808401753524E-2</v>
      </c>
    </row>
    <row r="390" spans="1:20" s="116" customFormat="1" ht="13" x14ac:dyDescent="0.3">
      <c r="A390" s="116">
        <v>384</v>
      </c>
      <c r="B390" s="125" t="s">
        <v>43</v>
      </c>
      <c r="C390" s="118">
        <v>21.878195666666674</v>
      </c>
      <c r="D390" s="119">
        <v>11322.815992000002</v>
      </c>
      <c r="E390" s="120">
        <v>0.64680195978135024</v>
      </c>
      <c r="F390" s="121">
        <v>1</v>
      </c>
      <c r="G390" s="120">
        <v>7.7599038384308483E-2</v>
      </c>
      <c r="H390" s="118">
        <v>23.300000000000008</v>
      </c>
      <c r="I390" s="116">
        <v>0</v>
      </c>
      <c r="J390" s="121">
        <v>1</v>
      </c>
      <c r="K390" s="116" t="s">
        <v>34</v>
      </c>
      <c r="L390" s="126">
        <v>403329.39136069332</v>
      </c>
      <c r="M390" s="123">
        <v>405262.65596507996</v>
      </c>
      <c r="N390" s="123">
        <f t="shared" si="20"/>
        <v>1933.2646043866407</v>
      </c>
      <c r="O390" s="127">
        <f t="shared" si="21"/>
        <v>4.7932648743114837E-3</v>
      </c>
      <c r="Q390" s="126">
        <v>1067953.8413606933</v>
      </c>
      <c r="R390" s="123">
        <v>1069887.10596508</v>
      </c>
      <c r="S390" s="123">
        <f t="shared" si="22"/>
        <v>1933.2646043866407</v>
      </c>
      <c r="T390" s="127">
        <f t="shared" si="23"/>
        <v>1.8102510890577856E-3</v>
      </c>
    </row>
    <row r="391" spans="1:20" s="116" customFormat="1" ht="13" x14ac:dyDescent="0.3">
      <c r="A391" s="116">
        <v>385</v>
      </c>
      <c r="B391" s="125" t="s">
        <v>43</v>
      </c>
      <c r="C391" s="118">
        <v>3.600000000000001</v>
      </c>
      <c r="D391" s="119">
        <v>553.34826426666677</v>
      </c>
      <c r="E391" s="120">
        <v>0.36855900294183591</v>
      </c>
      <c r="F391" s="121">
        <v>1</v>
      </c>
      <c r="G391" s="120">
        <v>0.44919789905649621</v>
      </c>
      <c r="H391" s="118">
        <v>4</v>
      </c>
      <c r="I391" s="116">
        <v>0</v>
      </c>
      <c r="J391" s="121">
        <v>1</v>
      </c>
      <c r="K391" s="116" t="s">
        <v>34</v>
      </c>
      <c r="L391" s="126">
        <v>51292.077192274657</v>
      </c>
      <c r="M391" s="123">
        <v>50358.130844757332</v>
      </c>
      <c r="N391" s="123">
        <f t="shared" si="20"/>
        <v>-933.94634751732519</v>
      </c>
      <c r="O391" s="127">
        <f t="shared" si="21"/>
        <v>-1.8208393939990235E-2</v>
      </c>
      <c r="Q391" s="126">
        <v>82646.387192274662</v>
      </c>
      <c r="R391" s="123">
        <v>81712.440844757337</v>
      </c>
      <c r="S391" s="123">
        <f t="shared" si="22"/>
        <v>-933.94634751732519</v>
      </c>
      <c r="T391" s="127">
        <f t="shared" si="23"/>
        <v>-1.1300510273298739E-2</v>
      </c>
    </row>
    <row r="392" spans="1:20" s="116" customFormat="1" ht="13" x14ac:dyDescent="0.3">
      <c r="A392" s="116">
        <v>386</v>
      </c>
      <c r="B392" s="125" t="s">
        <v>43</v>
      </c>
      <c r="C392" s="118">
        <v>24.110730999999998</v>
      </c>
      <c r="D392" s="119">
        <v>7417.490487</v>
      </c>
      <c r="E392" s="120">
        <v>0.43442390972326095</v>
      </c>
      <c r="F392" s="121">
        <v>1</v>
      </c>
      <c r="G392" s="120">
        <v>0.46151447165527237</v>
      </c>
      <c r="H392" s="118">
        <v>23</v>
      </c>
      <c r="I392" s="116">
        <v>0</v>
      </c>
      <c r="J392" s="121">
        <v>1</v>
      </c>
      <c r="K392" s="116" t="s">
        <v>34</v>
      </c>
      <c r="L392" s="126">
        <v>281280.52314429329</v>
      </c>
      <c r="M392" s="123">
        <v>292150.1160282967</v>
      </c>
      <c r="N392" s="123">
        <f t="shared" ref="N392:N455" si="24">M392-L392</f>
        <v>10869.592884003418</v>
      </c>
      <c r="O392" s="127">
        <f t="shared" ref="O392:O455" si="25">N392/L392</f>
        <v>3.8643247539849948E-2</v>
      </c>
      <c r="Q392" s="126">
        <v>654981.82147762668</v>
      </c>
      <c r="R392" s="123">
        <v>665851.4143616301</v>
      </c>
      <c r="S392" s="123">
        <f t="shared" ref="S392:S455" si="26">R392-Q392</f>
        <v>10869.592884003418</v>
      </c>
      <c r="T392" s="127">
        <f t="shared" ref="T392:T455" si="27">S392/Q392</f>
        <v>1.6595258872195599E-2</v>
      </c>
    </row>
    <row r="393" spans="1:20" s="116" customFormat="1" ht="13" x14ac:dyDescent="0.3">
      <c r="A393" s="116">
        <v>387</v>
      </c>
      <c r="B393" s="125" t="s">
        <v>43</v>
      </c>
      <c r="C393" s="118">
        <v>19.889999999999997</v>
      </c>
      <c r="D393" s="119">
        <v>7432.3051198333333</v>
      </c>
      <c r="E393" s="120">
        <v>0.53726882260333653</v>
      </c>
      <c r="F393" s="121">
        <v>1</v>
      </c>
      <c r="G393" s="120">
        <v>0.14410701269659354</v>
      </c>
      <c r="H393" s="118">
        <v>22.099999999999998</v>
      </c>
      <c r="I393" s="116">
        <v>0</v>
      </c>
      <c r="J393" s="121">
        <v>1</v>
      </c>
      <c r="K393" s="116" t="s">
        <v>34</v>
      </c>
      <c r="L393" s="126">
        <v>320521.6873535866</v>
      </c>
      <c r="M393" s="123">
        <v>312086.20224471838</v>
      </c>
      <c r="N393" s="123">
        <f t="shared" si="24"/>
        <v>-8435.485108868219</v>
      </c>
      <c r="O393" s="127">
        <f t="shared" si="25"/>
        <v>-2.6317985464623279E-2</v>
      </c>
      <c r="Q393" s="126">
        <v>759925.09902025328</v>
      </c>
      <c r="R393" s="123">
        <v>751489.61391138507</v>
      </c>
      <c r="S393" s="123">
        <f t="shared" si="26"/>
        <v>-8435.485108868219</v>
      </c>
      <c r="T393" s="127">
        <f t="shared" si="27"/>
        <v>-1.1100416501236525E-2</v>
      </c>
    </row>
    <row r="394" spans="1:20" s="116" customFormat="1" ht="13" x14ac:dyDescent="0.3">
      <c r="A394" s="116">
        <v>388</v>
      </c>
      <c r="B394" s="125" t="s">
        <v>43</v>
      </c>
      <c r="C394" s="118">
        <v>14.400000000000004</v>
      </c>
      <c r="D394" s="119">
        <v>6563.5279919166678</v>
      </c>
      <c r="E394" s="120">
        <v>0.54112736708857756</v>
      </c>
      <c r="F394" s="121">
        <v>1</v>
      </c>
      <c r="G394" s="120">
        <v>0.10102300569903988</v>
      </c>
      <c r="H394" s="118">
        <v>16</v>
      </c>
      <c r="I394" s="116">
        <v>0</v>
      </c>
      <c r="J394" s="121">
        <v>1</v>
      </c>
      <c r="K394" s="116" t="s">
        <v>34</v>
      </c>
      <c r="L394" s="126">
        <v>257191.68968151996</v>
      </c>
      <c r="M394" s="123">
        <v>257036.30116020585</v>
      </c>
      <c r="N394" s="123">
        <f t="shared" si="24"/>
        <v>-155.38852131410385</v>
      </c>
      <c r="O394" s="127">
        <f t="shared" si="25"/>
        <v>-6.0417395875629262E-4</v>
      </c>
      <c r="Q394" s="126">
        <v>637901.30301485327</v>
      </c>
      <c r="R394" s="123">
        <v>637745.91449353914</v>
      </c>
      <c r="S394" s="123">
        <f t="shared" si="26"/>
        <v>-155.38852131413296</v>
      </c>
      <c r="T394" s="127">
        <f t="shared" si="27"/>
        <v>-2.4359335931708358E-4</v>
      </c>
    </row>
    <row r="395" spans="1:20" s="116" customFormat="1" ht="13" x14ac:dyDescent="0.3">
      <c r="A395" s="116">
        <v>389</v>
      </c>
      <c r="B395" s="125" t="s">
        <v>43</v>
      </c>
      <c r="C395" s="118">
        <v>20.507788000000001</v>
      </c>
      <c r="D395" s="119">
        <v>10637.242981833333</v>
      </c>
      <c r="E395" s="120">
        <v>0.67059810594747926</v>
      </c>
      <c r="F395" s="121">
        <v>1</v>
      </c>
      <c r="G395" s="120">
        <v>6.3967036062441363E-2</v>
      </c>
      <c r="H395" s="118">
        <v>21</v>
      </c>
      <c r="I395" s="116">
        <v>0</v>
      </c>
      <c r="J395" s="121">
        <v>1</v>
      </c>
      <c r="K395" s="116" t="s">
        <v>34</v>
      </c>
      <c r="L395" s="126">
        <v>366136.93591287994</v>
      </c>
      <c r="M395" s="123">
        <v>373508.23464676499</v>
      </c>
      <c r="N395" s="123">
        <f t="shared" si="24"/>
        <v>7371.2987338850508</v>
      </c>
      <c r="O395" s="127">
        <f t="shared" si="25"/>
        <v>2.0132628016636393E-2</v>
      </c>
      <c r="Q395" s="126">
        <v>976708.66674621333</v>
      </c>
      <c r="R395" s="123">
        <v>984079.96548009827</v>
      </c>
      <c r="S395" s="123">
        <f t="shared" si="26"/>
        <v>7371.2987338849343</v>
      </c>
      <c r="T395" s="127">
        <f t="shared" si="27"/>
        <v>7.5470802961557859E-3</v>
      </c>
    </row>
    <row r="396" spans="1:20" s="116" customFormat="1" ht="13" x14ac:dyDescent="0.3">
      <c r="A396" s="116">
        <v>390</v>
      </c>
      <c r="B396" s="125" t="s">
        <v>43</v>
      </c>
      <c r="C396" s="118">
        <v>8.5500929999999986</v>
      </c>
      <c r="D396" s="119">
        <v>3341.5213386666669</v>
      </c>
      <c r="E396" s="120">
        <v>0.53530164850110795</v>
      </c>
      <c r="F396" s="121">
        <v>0.90475999999999968</v>
      </c>
      <c r="G396" s="120">
        <v>0.10077851020474304</v>
      </c>
      <c r="H396" s="118">
        <v>9.5</v>
      </c>
      <c r="I396" s="116">
        <v>1</v>
      </c>
      <c r="J396" s="121">
        <v>1</v>
      </c>
      <c r="K396" s="116" t="s">
        <v>35</v>
      </c>
      <c r="L396" s="126">
        <v>156736.09115942669</v>
      </c>
      <c r="M396" s="123">
        <v>152644.13476594666</v>
      </c>
      <c r="N396" s="123">
        <f t="shared" si="24"/>
        <v>-4091.956393480039</v>
      </c>
      <c r="O396" s="127">
        <f t="shared" si="25"/>
        <v>-2.6107301536044038E-2</v>
      </c>
      <c r="Q396" s="126">
        <v>355584.66449276003</v>
      </c>
      <c r="R396" s="123">
        <v>351492.70809928002</v>
      </c>
      <c r="S396" s="123">
        <f t="shared" si="26"/>
        <v>-4091.9563934800099</v>
      </c>
      <c r="T396" s="127">
        <f t="shared" si="27"/>
        <v>-1.1507685235293169E-2</v>
      </c>
    </row>
    <row r="397" spans="1:20" s="116" customFormat="1" ht="13" x14ac:dyDescent="0.3">
      <c r="A397" s="116">
        <v>391</v>
      </c>
      <c r="B397" s="125" t="s">
        <v>43</v>
      </c>
      <c r="C397" s="118">
        <v>25.199999999999992</v>
      </c>
      <c r="D397" s="119">
        <v>8873.3056768333336</v>
      </c>
      <c r="E397" s="120">
        <v>0.65994387703010349</v>
      </c>
      <c r="F397" s="121">
        <v>0.24347999999999995</v>
      </c>
      <c r="G397" s="120">
        <v>7.7676432437105758E-2</v>
      </c>
      <c r="H397" s="118">
        <v>28</v>
      </c>
      <c r="I397" s="116">
        <v>0</v>
      </c>
      <c r="J397" s="121">
        <v>2</v>
      </c>
      <c r="K397" s="116" t="s">
        <v>34</v>
      </c>
      <c r="L397" s="126">
        <v>328298.20095947996</v>
      </c>
      <c r="M397" s="123">
        <v>321549.31823498168</v>
      </c>
      <c r="N397" s="123">
        <f t="shared" si="24"/>
        <v>-6748.8827244982822</v>
      </c>
      <c r="O397" s="127">
        <f t="shared" si="25"/>
        <v>-2.0557172426696482E-2</v>
      </c>
      <c r="Q397" s="126">
        <v>848656.35179281328</v>
      </c>
      <c r="R397" s="123">
        <v>841907.469068315</v>
      </c>
      <c r="S397" s="123">
        <f t="shared" si="26"/>
        <v>-6748.8827244982822</v>
      </c>
      <c r="T397" s="127">
        <f t="shared" si="27"/>
        <v>-7.9524329373615778E-3</v>
      </c>
    </row>
    <row r="398" spans="1:20" s="116" customFormat="1" ht="13" x14ac:dyDescent="0.3">
      <c r="A398" s="116">
        <v>392</v>
      </c>
      <c r="B398" s="125" t="s">
        <v>43</v>
      </c>
      <c r="C398" s="118">
        <v>22.742824999999996</v>
      </c>
      <c r="D398" s="119">
        <v>9214.3569248333333</v>
      </c>
      <c r="E398" s="120">
        <v>0.58608465471370308</v>
      </c>
      <c r="F398" s="121">
        <v>1</v>
      </c>
      <c r="G398" s="120">
        <v>6.9663613251900736E-2</v>
      </c>
      <c r="H398" s="118">
        <v>17.759999999999998</v>
      </c>
      <c r="I398" s="116">
        <v>0</v>
      </c>
      <c r="J398" s="121">
        <v>1</v>
      </c>
      <c r="K398" s="116" t="s">
        <v>34</v>
      </c>
      <c r="L398" s="126">
        <v>358166.31081265345</v>
      </c>
      <c r="M398" s="123">
        <v>356155.71785883495</v>
      </c>
      <c r="N398" s="123">
        <f t="shared" si="24"/>
        <v>-2010.592953818501</v>
      </c>
      <c r="O398" s="127">
        <f t="shared" si="25"/>
        <v>-5.6135736196310897E-3</v>
      </c>
      <c r="Q398" s="126">
        <v>878220.46247932024</v>
      </c>
      <c r="R398" s="123">
        <v>876209.86952550174</v>
      </c>
      <c r="S398" s="123">
        <f t="shared" si="26"/>
        <v>-2010.592953818501</v>
      </c>
      <c r="T398" s="127">
        <f t="shared" si="27"/>
        <v>-2.2893943374336315E-3</v>
      </c>
    </row>
    <row r="399" spans="1:20" s="116" customFormat="1" ht="13" x14ac:dyDescent="0.3">
      <c r="A399" s="116">
        <v>393</v>
      </c>
      <c r="B399" s="125" t="s">
        <v>43</v>
      </c>
      <c r="C399" s="118">
        <v>8.7486639999999998</v>
      </c>
      <c r="D399" s="119">
        <v>4265.4601018333333</v>
      </c>
      <c r="E399" s="120">
        <v>0.63956886454242468</v>
      </c>
      <c r="F399" s="121">
        <v>1</v>
      </c>
      <c r="G399" s="120">
        <v>5.2793901025185552E-2</v>
      </c>
      <c r="H399" s="118">
        <v>9.5999999999999979</v>
      </c>
      <c r="I399" s="116">
        <v>0</v>
      </c>
      <c r="J399" s="121">
        <v>1</v>
      </c>
      <c r="K399" s="116" t="s">
        <v>34</v>
      </c>
      <c r="L399" s="126">
        <v>177752.2541491467</v>
      </c>
      <c r="M399" s="123">
        <v>176365.20554223165</v>
      </c>
      <c r="N399" s="123">
        <f t="shared" si="24"/>
        <v>-1387.0486069150502</v>
      </c>
      <c r="O399" s="127">
        <f t="shared" si="25"/>
        <v>-7.8032687323965995E-3</v>
      </c>
      <c r="Q399" s="126">
        <v>429859.81664914667</v>
      </c>
      <c r="R399" s="123">
        <v>428472.76804223162</v>
      </c>
      <c r="S399" s="123">
        <f t="shared" si="26"/>
        <v>-1387.0486069150502</v>
      </c>
      <c r="T399" s="127">
        <f t="shared" si="27"/>
        <v>-3.2267463791507754E-3</v>
      </c>
    </row>
    <row r="400" spans="1:20" s="116" customFormat="1" ht="13" x14ac:dyDescent="0.3">
      <c r="A400" s="116">
        <v>394</v>
      </c>
      <c r="B400" s="125" t="s">
        <v>43</v>
      </c>
      <c r="C400" s="118">
        <v>10.038984333333332</v>
      </c>
      <c r="D400" s="119">
        <v>2477.8712301666665</v>
      </c>
      <c r="E400" s="120">
        <v>0.32195484276777608</v>
      </c>
      <c r="F400" s="121">
        <v>0.68944000000000016</v>
      </c>
      <c r="G400" s="120">
        <v>0.31854956048878258</v>
      </c>
      <c r="H400" s="118">
        <v>11.099999999999996</v>
      </c>
      <c r="I400" s="116">
        <v>5</v>
      </c>
      <c r="J400" s="121">
        <v>1</v>
      </c>
      <c r="K400" s="116" t="s">
        <v>35</v>
      </c>
      <c r="L400" s="126">
        <v>151327.75164708003</v>
      </c>
      <c r="M400" s="123">
        <v>141460.86474778168</v>
      </c>
      <c r="N400" s="123">
        <f t="shared" si="24"/>
        <v>-9866.886899298348</v>
      </c>
      <c r="O400" s="127">
        <f t="shared" si="25"/>
        <v>-6.5202098041537482E-2</v>
      </c>
      <c r="Q400" s="126">
        <v>333696.29748041334</v>
      </c>
      <c r="R400" s="123">
        <v>323829.41058111499</v>
      </c>
      <c r="S400" s="123">
        <f t="shared" si="26"/>
        <v>-9866.886899298348</v>
      </c>
      <c r="T400" s="127">
        <f t="shared" si="27"/>
        <v>-2.9568463821141124E-2</v>
      </c>
    </row>
    <row r="401" spans="1:20" s="116" customFormat="1" ht="13" x14ac:dyDescent="0.3">
      <c r="A401" s="116">
        <v>395</v>
      </c>
      <c r="B401" s="125" t="s">
        <v>43</v>
      </c>
      <c r="C401" s="118">
        <v>32.49</v>
      </c>
      <c r="D401" s="119">
        <v>12261.00056191667</v>
      </c>
      <c r="E401" s="120">
        <v>0.75533292880341851</v>
      </c>
      <c r="F401" s="121">
        <v>1</v>
      </c>
      <c r="G401" s="120">
        <v>8.7129560108681003E-2</v>
      </c>
      <c r="H401" s="118">
        <v>36.100000000000009</v>
      </c>
      <c r="I401" s="116">
        <v>0</v>
      </c>
      <c r="J401" s="121">
        <v>1</v>
      </c>
      <c r="K401" s="116" t="s">
        <v>34</v>
      </c>
      <c r="L401" s="126">
        <v>444625.08259311999</v>
      </c>
      <c r="M401" s="123">
        <v>451527.38871883921</v>
      </c>
      <c r="N401" s="123">
        <f t="shared" si="24"/>
        <v>6902.3061257192167</v>
      </c>
      <c r="O401" s="127">
        <f t="shared" si="25"/>
        <v>1.5523879322021004E-2</v>
      </c>
      <c r="Q401" s="126">
        <v>1113791.56009312</v>
      </c>
      <c r="R401" s="123">
        <v>1120693.8662188393</v>
      </c>
      <c r="S401" s="123">
        <f t="shared" si="26"/>
        <v>6902.3061257193331</v>
      </c>
      <c r="T401" s="127">
        <f t="shared" si="27"/>
        <v>6.19712554218157E-3</v>
      </c>
    </row>
    <row r="402" spans="1:20" s="116" customFormat="1" ht="13" x14ac:dyDescent="0.3">
      <c r="A402" s="116">
        <v>396</v>
      </c>
      <c r="B402" s="125" t="s">
        <v>43</v>
      </c>
      <c r="C402" s="118">
        <v>8.302957000000001</v>
      </c>
      <c r="D402" s="119">
        <v>5259.3242160833333</v>
      </c>
      <c r="E402" s="120">
        <v>0.83234905424757699</v>
      </c>
      <c r="F402" s="121">
        <v>1</v>
      </c>
      <c r="G402" s="120">
        <v>7.8045261778368902E-2</v>
      </c>
      <c r="H402" s="118">
        <v>6.9000000000000012</v>
      </c>
      <c r="I402" s="116">
        <v>0</v>
      </c>
      <c r="J402" s="121">
        <v>1</v>
      </c>
      <c r="K402" s="116" t="s">
        <v>34</v>
      </c>
      <c r="L402" s="126">
        <v>178947.93834245336</v>
      </c>
      <c r="M402" s="123">
        <v>186523.1895680475</v>
      </c>
      <c r="N402" s="123">
        <f t="shared" si="24"/>
        <v>7575.2512255941401</v>
      </c>
      <c r="O402" s="127">
        <f t="shared" si="25"/>
        <v>4.2332151438913772E-2</v>
      </c>
      <c r="Q402" s="126">
        <v>471941.19917578669</v>
      </c>
      <c r="R402" s="123">
        <v>479516.45040138077</v>
      </c>
      <c r="S402" s="123">
        <f t="shared" si="26"/>
        <v>7575.2512255940819</v>
      </c>
      <c r="T402" s="127">
        <f t="shared" si="27"/>
        <v>1.6051260705409371E-2</v>
      </c>
    </row>
    <row r="403" spans="1:20" s="116" customFormat="1" ht="13" x14ac:dyDescent="0.3">
      <c r="A403" s="116">
        <v>397</v>
      </c>
      <c r="B403" s="125" t="s">
        <v>43</v>
      </c>
      <c r="C403" s="118">
        <v>3.6199166666666671</v>
      </c>
      <c r="D403" s="119">
        <v>173.19739486666666</v>
      </c>
      <c r="E403" s="120">
        <v>0.66592765604806237</v>
      </c>
      <c r="F403" s="121">
        <v>1</v>
      </c>
      <c r="G403" s="120">
        <v>0.243592743134316</v>
      </c>
      <c r="H403" s="118">
        <v>1</v>
      </c>
      <c r="I403" s="116">
        <v>0</v>
      </c>
      <c r="J403" s="121">
        <v>1</v>
      </c>
      <c r="K403" s="116" t="s">
        <v>34</v>
      </c>
      <c r="L403" s="126">
        <v>44363.168837222678</v>
      </c>
      <c r="M403" s="123">
        <v>42287.52116138467</v>
      </c>
      <c r="N403" s="123">
        <f t="shared" si="24"/>
        <v>-2075.6476758380086</v>
      </c>
      <c r="O403" s="127">
        <f t="shared" si="25"/>
        <v>-4.6787633305771605E-2</v>
      </c>
      <c r="Q403" s="126">
        <v>54057.443003889341</v>
      </c>
      <c r="R403" s="123">
        <v>51981.795328051332</v>
      </c>
      <c r="S403" s="123">
        <f t="shared" si="26"/>
        <v>-2075.6476758380086</v>
      </c>
      <c r="T403" s="127">
        <f t="shared" si="27"/>
        <v>-3.8397074676445007E-2</v>
      </c>
    </row>
    <row r="404" spans="1:20" s="116" customFormat="1" ht="13" x14ac:dyDescent="0.3">
      <c r="A404" s="116">
        <v>398</v>
      </c>
      <c r="B404" s="125" t="s">
        <v>43</v>
      </c>
      <c r="C404" s="118">
        <v>3.8314999999999988</v>
      </c>
      <c r="D404" s="119">
        <v>990.81668232499987</v>
      </c>
      <c r="E404" s="120">
        <v>0.40213184568060129</v>
      </c>
      <c r="F404" s="121">
        <v>1</v>
      </c>
      <c r="G404" s="120">
        <v>0.33690210591589753</v>
      </c>
      <c r="H404" s="118">
        <v>2</v>
      </c>
      <c r="I404" s="116">
        <v>0</v>
      </c>
      <c r="J404" s="121">
        <v>1</v>
      </c>
      <c r="K404" s="116" t="s">
        <v>34</v>
      </c>
      <c r="L404" s="126">
        <v>61726.114765569342</v>
      </c>
      <c r="M404" s="123">
        <v>61730.553513922576</v>
      </c>
      <c r="N404" s="123">
        <f t="shared" si="24"/>
        <v>4.4387483532336773</v>
      </c>
      <c r="O404" s="127">
        <f t="shared" si="25"/>
        <v>7.1910379749181923E-5</v>
      </c>
      <c r="Q404" s="126">
        <v>115889.36809890266</v>
      </c>
      <c r="R404" s="123">
        <v>115893.80684725591</v>
      </c>
      <c r="S404" s="123">
        <f t="shared" si="26"/>
        <v>4.4387483532482293</v>
      </c>
      <c r="T404" s="127">
        <f t="shared" si="27"/>
        <v>3.8301601139632577E-5</v>
      </c>
    </row>
    <row r="405" spans="1:20" s="116" customFormat="1" ht="13" x14ac:dyDescent="0.3">
      <c r="A405" s="116">
        <v>399</v>
      </c>
      <c r="B405" s="125" t="s">
        <v>43</v>
      </c>
      <c r="C405" s="118">
        <v>4.786550000000001</v>
      </c>
      <c r="D405" s="119">
        <v>2309.1153485833329</v>
      </c>
      <c r="E405" s="120">
        <v>0.68947463062647185</v>
      </c>
      <c r="F405" s="121">
        <v>1</v>
      </c>
      <c r="G405" s="120">
        <v>0.14919394180550494</v>
      </c>
      <c r="H405" s="118">
        <v>4.3299999999999992</v>
      </c>
      <c r="I405" s="116">
        <v>0</v>
      </c>
      <c r="J405" s="121">
        <v>1</v>
      </c>
      <c r="K405" s="116" t="s">
        <v>34</v>
      </c>
      <c r="L405" s="126">
        <v>96903.092953953324</v>
      </c>
      <c r="M405" s="123">
        <v>98337.879935539167</v>
      </c>
      <c r="N405" s="123">
        <f t="shared" si="24"/>
        <v>1434.786981585843</v>
      </c>
      <c r="O405" s="127">
        <f t="shared" si="25"/>
        <v>1.4806410588644771E-2</v>
      </c>
      <c r="Q405" s="126">
        <v>227903.56295395331</v>
      </c>
      <c r="R405" s="123">
        <v>229338.34993553915</v>
      </c>
      <c r="S405" s="123">
        <f t="shared" si="26"/>
        <v>1434.786981585843</v>
      </c>
      <c r="T405" s="127">
        <f t="shared" si="27"/>
        <v>6.295588199626936E-3</v>
      </c>
    </row>
    <row r="406" spans="1:20" s="116" customFormat="1" ht="13" x14ac:dyDescent="0.3">
      <c r="A406" s="116">
        <v>400</v>
      </c>
      <c r="B406" s="125" t="s">
        <v>43</v>
      </c>
      <c r="C406" s="118">
        <v>0.24299999999999991</v>
      </c>
      <c r="D406" s="119">
        <v>68.070728041666655</v>
      </c>
      <c r="E406" s="120">
        <v>0.58300429564881373</v>
      </c>
      <c r="F406" s="121">
        <v>4.238999999999999E-2</v>
      </c>
      <c r="G406" s="120">
        <v>0.21949744814002592</v>
      </c>
      <c r="H406" s="118">
        <v>0.27</v>
      </c>
      <c r="I406" s="116">
        <v>0</v>
      </c>
      <c r="J406" s="121">
        <v>2</v>
      </c>
      <c r="K406" s="116" t="s">
        <v>34</v>
      </c>
      <c r="L406" s="126">
        <v>3844.9976988599992</v>
      </c>
      <c r="M406" s="123">
        <v>3815.7202383570825</v>
      </c>
      <c r="N406" s="123">
        <f t="shared" si="24"/>
        <v>-29.277460502916711</v>
      </c>
      <c r="O406" s="127">
        <f t="shared" si="25"/>
        <v>-7.6144286150280835E-3</v>
      </c>
      <c r="Q406" s="126">
        <v>7595.1576988599991</v>
      </c>
      <c r="R406" s="123">
        <v>7565.8802383570828</v>
      </c>
      <c r="S406" s="123">
        <f t="shared" si="26"/>
        <v>-29.277460502916256</v>
      </c>
      <c r="T406" s="127">
        <f t="shared" si="27"/>
        <v>-3.8547534710583662E-3</v>
      </c>
    </row>
    <row r="407" spans="1:20" s="116" customFormat="1" ht="13" x14ac:dyDescent="0.3">
      <c r="A407" s="116">
        <v>401</v>
      </c>
      <c r="B407" s="125" t="s">
        <v>43</v>
      </c>
      <c r="C407" s="118">
        <v>31.924053666666669</v>
      </c>
      <c r="D407" s="119">
        <v>17218.997158333332</v>
      </c>
      <c r="E407" s="120">
        <v>0.71800831340983295</v>
      </c>
      <c r="F407" s="121">
        <v>1</v>
      </c>
      <c r="G407" s="120">
        <v>6.1605955001524659E-2</v>
      </c>
      <c r="H407" s="118">
        <v>32.800000000000004</v>
      </c>
      <c r="I407" s="116">
        <v>0</v>
      </c>
      <c r="J407" s="121">
        <v>1</v>
      </c>
      <c r="K407" s="116" t="s">
        <v>34</v>
      </c>
      <c r="L407" s="126">
        <v>550481.13934466674</v>
      </c>
      <c r="M407" s="123">
        <v>567159.91184791655</v>
      </c>
      <c r="N407" s="123">
        <f t="shared" si="24"/>
        <v>16678.772503249813</v>
      </c>
      <c r="O407" s="127">
        <f t="shared" si="25"/>
        <v>3.0298535791989989E-2</v>
      </c>
      <c r="Q407" s="126">
        <v>1513542.1868446667</v>
      </c>
      <c r="R407" s="123">
        <v>1530220.9593479165</v>
      </c>
      <c r="S407" s="123">
        <f t="shared" si="26"/>
        <v>16678.772503249813</v>
      </c>
      <c r="T407" s="127">
        <f t="shared" si="27"/>
        <v>1.1019694494291316E-2</v>
      </c>
    </row>
    <row r="408" spans="1:20" s="116" customFormat="1" ht="13" x14ac:dyDescent="0.3">
      <c r="A408" s="116">
        <v>402</v>
      </c>
      <c r="B408" s="125" t="s">
        <v>43</v>
      </c>
      <c r="C408" s="118">
        <v>51.12</v>
      </c>
      <c r="D408" s="119">
        <v>22528.225239166673</v>
      </c>
      <c r="E408" s="120">
        <v>0.63820660544616969</v>
      </c>
      <c r="F408" s="121">
        <v>1</v>
      </c>
      <c r="G408" s="120">
        <v>3.3158358099599772E-2</v>
      </c>
      <c r="H408" s="118">
        <v>56.79999999999999</v>
      </c>
      <c r="I408" s="116">
        <v>0</v>
      </c>
      <c r="J408" s="121">
        <v>1</v>
      </c>
      <c r="K408" s="116" t="s">
        <v>34</v>
      </c>
      <c r="L408" s="126">
        <v>850036.90168813337</v>
      </c>
      <c r="M408" s="123">
        <v>824848.13366619172</v>
      </c>
      <c r="N408" s="123">
        <f t="shared" si="24"/>
        <v>-25188.768021941651</v>
      </c>
      <c r="O408" s="127">
        <f t="shared" si="25"/>
        <v>-2.9632558271197332E-2</v>
      </c>
      <c r="Q408" s="126">
        <v>2191763.1066881334</v>
      </c>
      <c r="R408" s="123">
        <v>2166574.3386661918</v>
      </c>
      <c r="S408" s="123">
        <f t="shared" si="26"/>
        <v>-25188.768021941651</v>
      </c>
      <c r="T408" s="127">
        <f t="shared" si="27"/>
        <v>-1.1492468298731049E-2</v>
      </c>
    </row>
    <row r="409" spans="1:20" s="116" customFormat="1" ht="13" x14ac:dyDescent="0.3">
      <c r="A409" s="116">
        <v>403</v>
      </c>
      <c r="B409" s="125" t="s">
        <v>43</v>
      </c>
      <c r="C409" s="118">
        <v>2.6792552666666669</v>
      </c>
      <c r="D409" s="119">
        <v>1452.4376590000002</v>
      </c>
      <c r="E409" s="120">
        <v>0.6971571973167997</v>
      </c>
      <c r="F409" s="121">
        <v>1</v>
      </c>
      <c r="G409" s="120">
        <v>0.25666711976108125</v>
      </c>
      <c r="H409" s="118">
        <v>2.8000000000000003</v>
      </c>
      <c r="I409" s="116">
        <v>0</v>
      </c>
      <c r="J409" s="121">
        <v>1</v>
      </c>
      <c r="K409" s="116" t="s">
        <v>34</v>
      </c>
      <c r="L409" s="126">
        <v>62158.926604653352</v>
      </c>
      <c r="M409" s="123">
        <v>64191.611773176672</v>
      </c>
      <c r="N409" s="123">
        <f t="shared" si="24"/>
        <v>2032.6851685233196</v>
      </c>
      <c r="O409" s="127">
        <f t="shared" si="25"/>
        <v>3.2701420046258464E-2</v>
      </c>
      <c r="Q409" s="126">
        <v>142413.76743798668</v>
      </c>
      <c r="R409" s="123">
        <v>144446.45260650999</v>
      </c>
      <c r="S409" s="123">
        <f t="shared" si="26"/>
        <v>2032.6851685233123</v>
      </c>
      <c r="T409" s="127">
        <f t="shared" si="27"/>
        <v>1.4273094554628886E-2</v>
      </c>
    </row>
    <row r="410" spans="1:20" s="116" customFormat="1" ht="13" x14ac:dyDescent="0.3">
      <c r="A410" s="116">
        <v>404</v>
      </c>
      <c r="B410" s="125" t="s">
        <v>43</v>
      </c>
      <c r="C410" s="118">
        <v>11.25</v>
      </c>
      <c r="D410" s="119">
        <v>4267.0970858333339</v>
      </c>
      <c r="E410" s="120">
        <v>0.55995667687823147</v>
      </c>
      <c r="F410" s="121">
        <v>1</v>
      </c>
      <c r="G410" s="120">
        <v>0.15518054511484969</v>
      </c>
      <c r="H410" s="118">
        <v>12.5</v>
      </c>
      <c r="I410" s="116">
        <v>0</v>
      </c>
      <c r="J410" s="121">
        <v>1</v>
      </c>
      <c r="K410" s="116" t="s">
        <v>34</v>
      </c>
      <c r="L410" s="126">
        <v>186460.31701620002</v>
      </c>
      <c r="M410" s="123">
        <v>185221.28379139167</v>
      </c>
      <c r="N410" s="123">
        <f t="shared" si="24"/>
        <v>-1239.0332248083432</v>
      </c>
      <c r="O410" s="127">
        <f t="shared" si="25"/>
        <v>-6.6450236953136451E-3</v>
      </c>
      <c r="Q410" s="126">
        <v>426813.16284953337</v>
      </c>
      <c r="R410" s="123">
        <v>425574.12962472503</v>
      </c>
      <c r="S410" s="123">
        <f t="shared" si="26"/>
        <v>-1239.0332248083432</v>
      </c>
      <c r="T410" s="127">
        <f t="shared" si="27"/>
        <v>-2.9029873786838808E-3</v>
      </c>
    </row>
    <row r="411" spans="1:20" s="116" customFormat="1" ht="13" x14ac:dyDescent="0.3">
      <c r="A411" s="116">
        <v>405</v>
      </c>
      <c r="B411" s="125" t="s">
        <v>43</v>
      </c>
      <c r="C411" s="118">
        <v>25.764655666666666</v>
      </c>
      <c r="D411" s="119">
        <v>6768.9019639999997</v>
      </c>
      <c r="E411" s="120">
        <v>0.35728932992814405</v>
      </c>
      <c r="F411" s="121">
        <v>1</v>
      </c>
      <c r="G411" s="120">
        <v>0.13468182866348621</v>
      </c>
      <c r="H411" s="118">
        <v>25.199999999999992</v>
      </c>
      <c r="I411" s="116">
        <v>0</v>
      </c>
      <c r="J411" s="121">
        <v>1</v>
      </c>
      <c r="K411" s="116" t="s">
        <v>34</v>
      </c>
      <c r="L411" s="126">
        <v>320292.92061978666</v>
      </c>
      <c r="M411" s="123">
        <v>312393.01829869341</v>
      </c>
      <c r="N411" s="123">
        <f t="shared" si="24"/>
        <v>-7899.9023210932501</v>
      </c>
      <c r="O411" s="127">
        <f t="shared" si="25"/>
        <v>-2.4664617331555283E-2</v>
      </c>
      <c r="Q411" s="126">
        <v>705258.54395312001</v>
      </c>
      <c r="R411" s="123">
        <v>697358.64163202676</v>
      </c>
      <c r="S411" s="123">
        <f t="shared" si="26"/>
        <v>-7899.9023210932501</v>
      </c>
      <c r="T411" s="127">
        <f t="shared" si="27"/>
        <v>-1.1201427318856236E-2</v>
      </c>
    </row>
    <row r="412" spans="1:20" s="116" customFormat="1" ht="13" x14ac:dyDescent="0.3">
      <c r="A412" s="116">
        <v>406</v>
      </c>
      <c r="B412" s="125" t="s">
        <v>43</v>
      </c>
      <c r="C412" s="118">
        <v>14.22</v>
      </c>
      <c r="D412" s="119">
        <v>4115.1837445833344</v>
      </c>
      <c r="E412" s="120">
        <v>0.56156402538621852</v>
      </c>
      <c r="F412" s="121">
        <v>0.88763999999999987</v>
      </c>
      <c r="G412" s="120">
        <v>0.43438949560038187</v>
      </c>
      <c r="H412" s="118">
        <v>15.800000000000002</v>
      </c>
      <c r="I412" s="116">
        <v>2</v>
      </c>
      <c r="J412" s="121">
        <v>1</v>
      </c>
      <c r="K412" s="116" t="s">
        <v>35</v>
      </c>
      <c r="L412" s="126">
        <v>177955.03395173335</v>
      </c>
      <c r="M412" s="123">
        <v>181500.12272701249</v>
      </c>
      <c r="N412" s="123">
        <f t="shared" si="24"/>
        <v>3545.0887752791459</v>
      </c>
      <c r="O412" s="127">
        <f t="shared" si="25"/>
        <v>1.992126154880608E-2</v>
      </c>
      <c r="Q412" s="126">
        <v>390860.56895173335</v>
      </c>
      <c r="R412" s="123">
        <v>394405.65772701253</v>
      </c>
      <c r="S412" s="123">
        <f t="shared" si="26"/>
        <v>3545.088775279175</v>
      </c>
      <c r="T412" s="127">
        <f t="shared" si="27"/>
        <v>9.0699575676996755E-3</v>
      </c>
    </row>
    <row r="413" spans="1:20" s="116" customFormat="1" ht="13" x14ac:dyDescent="0.3">
      <c r="A413" s="116">
        <v>407</v>
      </c>
      <c r="B413" s="125" t="s">
        <v>43</v>
      </c>
      <c r="C413" s="118">
        <v>4.68</v>
      </c>
      <c r="D413" s="119">
        <v>2194.3974164166666</v>
      </c>
      <c r="E413" s="120">
        <v>0.76226704079456076</v>
      </c>
      <c r="F413" s="121">
        <v>1</v>
      </c>
      <c r="G413" s="120">
        <v>0.17263068973939366</v>
      </c>
      <c r="H413" s="118">
        <v>5.2000000000000011</v>
      </c>
      <c r="I413" s="116">
        <v>0</v>
      </c>
      <c r="J413" s="121">
        <v>1</v>
      </c>
      <c r="K413" s="116" t="s">
        <v>34</v>
      </c>
      <c r="L413" s="126">
        <v>91514.030742946648</v>
      </c>
      <c r="M413" s="123">
        <v>94160.231598344151</v>
      </c>
      <c r="N413" s="123">
        <f t="shared" si="24"/>
        <v>2646.2008553975029</v>
      </c>
      <c r="O413" s="127">
        <f t="shared" si="25"/>
        <v>2.8915793937985365E-2</v>
      </c>
      <c r="Q413" s="126">
        <v>213467.37907627999</v>
      </c>
      <c r="R413" s="123">
        <v>216113.57993167749</v>
      </c>
      <c r="S413" s="123">
        <f t="shared" si="26"/>
        <v>2646.2008553975029</v>
      </c>
      <c r="T413" s="127">
        <f t="shared" si="27"/>
        <v>1.2396277439898276E-2</v>
      </c>
    </row>
    <row r="414" spans="1:20" s="116" customFormat="1" ht="13" x14ac:dyDescent="0.3">
      <c r="A414" s="116">
        <v>408</v>
      </c>
      <c r="B414" s="125" t="s">
        <v>43</v>
      </c>
      <c r="C414" s="118">
        <v>68.269925000000001</v>
      </c>
      <c r="D414" s="119">
        <v>40871.766460833329</v>
      </c>
      <c r="E414" s="120">
        <v>0.79101297719309771</v>
      </c>
      <c r="F414" s="121">
        <v>1</v>
      </c>
      <c r="G414" s="120">
        <v>0.59853203027788737</v>
      </c>
      <c r="H414" s="118">
        <v>66.580000000000013</v>
      </c>
      <c r="I414" s="116">
        <v>0</v>
      </c>
      <c r="J414" s="121">
        <v>1</v>
      </c>
      <c r="K414" s="116" t="s">
        <v>34</v>
      </c>
      <c r="L414" s="126">
        <v>834791.64226020023</v>
      </c>
      <c r="M414" s="123">
        <v>1016550.0588874751</v>
      </c>
      <c r="N414" s="123">
        <f t="shared" si="24"/>
        <v>181758.41662727483</v>
      </c>
      <c r="O414" s="127">
        <f t="shared" si="25"/>
        <v>0.21772908043875897</v>
      </c>
      <c r="Q414" s="126">
        <v>2883238.7597602005</v>
      </c>
      <c r="R414" s="123">
        <v>3064997.1763874753</v>
      </c>
      <c r="S414" s="123">
        <f t="shared" si="26"/>
        <v>181758.41662727483</v>
      </c>
      <c r="T414" s="127">
        <f t="shared" si="27"/>
        <v>6.3039668848788546E-2</v>
      </c>
    </row>
    <row r="415" spans="1:20" s="116" customFormat="1" ht="13" x14ac:dyDescent="0.3">
      <c r="A415" s="116">
        <v>409</v>
      </c>
      <c r="B415" s="125" t="s">
        <v>43</v>
      </c>
      <c r="C415" s="118">
        <v>21.177462000000002</v>
      </c>
      <c r="D415" s="119">
        <v>6741.774046333333</v>
      </c>
      <c r="E415" s="120">
        <v>0.38050895255218831</v>
      </c>
      <c r="F415" s="121">
        <v>1</v>
      </c>
      <c r="G415" s="120">
        <v>0.11649822766453088</v>
      </c>
      <c r="H415" s="118">
        <v>11.799999999999999</v>
      </c>
      <c r="I415" s="116">
        <v>0</v>
      </c>
      <c r="J415" s="121">
        <v>1</v>
      </c>
      <c r="K415" s="116" t="s">
        <v>34</v>
      </c>
      <c r="L415" s="126">
        <v>310938.49789204</v>
      </c>
      <c r="M415" s="123">
        <v>300567.59809837001</v>
      </c>
      <c r="N415" s="123">
        <f t="shared" si="24"/>
        <v>-10370.899793669989</v>
      </c>
      <c r="O415" s="127">
        <f t="shared" si="25"/>
        <v>-3.3353540536080022E-2</v>
      </c>
      <c r="Q415" s="126">
        <v>703356.47789204004</v>
      </c>
      <c r="R415" s="123">
        <v>692985.57809837</v>
      </c>
      <c r="S415" s="123">
        <f t="shared" si="26"/>
        <v>-10370.899793670047</v>
      </c>
      <c r="T415" s="127">
        <f t="shared" si="27"/>
        <v>-1.4744869948097504E-2</v>
      </c>
    </row>
    <row r="416" spans="1:20" s="116" customFormat="1" ht="13" x14ac:dyDescent="0.3">
      <c r="A416" s="116">
        <v>410</v>
      </c>
      <c r="B416" s="125" t="s">
        <v>43</v>
      </c>
      <c r="C416" s="118">
        <v>35.369999999999997</v>
      </c>
      <c r="D416" s="119">
        <v>15647.538799166667</v>
      </c>
      <c r="E416" s="120">
        <v>0.71290609589502463</v>
      </c>
      <c r="F416" s="121">
        <v>1</v>
      </c>
      <c r="G416" s="120">
        <v>0.26722105097014082</v>
      </c>
      <c r="H416" s="118">
        <v>39.300000000000004</v>
      </c>
      <c r="I416" s="116">
        <v>0</v>
      </c>
      <c r="J416" s="121">
        <v>1</v>
      </c>
      <c r="K416" s="116" t="s">
        <v>34</v>
      </c>
      <c r="L416" s="126">
        <v>483881.61811026657</v>
      </c>
      <c r="M416" s="123">
        <v>512873.84562792489</v>
      </c>
      <c r="N416" s="123">
        <f t="shared" si="24"/>
        <v>28992.227517658321</v>
      </c>
      <c r="O416" s="127">
        <f t="shared" si="25"/>
        <v>5.9915951407460977E-2</v>
      </c>
      <c r="Q416" s="126">
        <v>1295605.6947769332</v>
      </c>
      <c r="R416" s="123">
        <v>1324597.9222945916</v>
      </c>
      <c r="S416" s="123">
        <f t="shared" si="26"/>
        <v>28992.227517658379</v>
      </c>
      <c r="T416" s="127">
        <f t="shared" si="27"/>
        <v>2.2377354186182412E-2</v>
      </c>
    </row>
    <row r="417" spans="1:20" s="116" customFormat="1" ht="13" x14ac:dyDescent="0.3">
      <c r="A417" s="116">
        <v>411</v>
      </c>
      <c r="B417" s="125" t="s">
        <v>43</v>
      </c>
      <c r="C417" s="118">
        <v>5.9904000000000002</v>
      </c>
      <c r="D417" s="119">
        <v>3087.5089392499995</v>
      </c>
      <c r="E417" s="120">
        <v>0.74562428827801808</v>
      </c>
      <c r="F417" s="121">
        <v>0.54495000000000005</v>
      </c>
      <c r="G417" s="120">
        <v>0.179599199311404</v>
      </c>
      <c r="H417" s="118">
        <v>6.6599999999999975</v>
      </c>
      <c r="I417" s="116">
        <v>0</v>
      </c>
      <c r="J417" s="121">
        <v>2</v>
      </c>
      <c r="K417" s="116" t="s">
        <v>34</v>
      </c>
      <c r="L417" s="126">
        <v>108462.51284997334</v>
      </c>
      <c r="M417" s="123">
        <v>112908.19997906584</v>
      </c>
      <c r="N417" s="123">
        <f t="shared" si="24"/>
        <v>4445.6871290925046</v>
      </c>
      <c r="O417" s="127">
        <f t="shared" si="25"/>
        <v>4.0988236509344321E-2</v>
      </c>
      <c r="Q417" s="126">
        <v>279799.47951664001</v>
      </c>
      <c r="R417" s="123">
        <v>284245.16664573253</v>
      </c>
      <c r="S417" s="123">
        <f t="shared" si="26"/>
        <v>4445.6871290925192</v>
      </c>
      <c r="T417" s="127">
        <f t="shared" si="27"/>
        <v>1.5888832733972718E-2</v>
      </c>
    </row>
    <row r="418" spans="1:20" s="116" customFormat="1" ht="13" x14ac:dyDescent="0.3">
      <c r="A418" s="116">
        <v>412</v>
      </c>
      <c r="B418" s="125" t="s">
        <v>43</v>
      </c>
      <c r="C418" s="118">
        <v>1.8900000000000003</v>
      </c>
      <c r="D418" s="119">
        <v>139.16942433333335</v>
      </c>
      <c r="E418" s="120">
        <v>0.23701621818466617</v>
      </c>
      <c r="F418" s="121">
        <v>1</v>
      </c>
      <c r="G418" s="120">
        <v>0.68916519716655023</v>
      </c>
      <c r="H418" s="118">
        <v>2.1000000000000005</v>
      </c>
      <c r="I418" s="116">
        <v>0</v>
      </c>
      <c r="J418" s="121">
        <v>1</v>
      </c>
      <c r="K418" s="116" t="s">
        <v>34</v>
      </c>
      <c r="L418" s="126">
        <v>31083.709348546665</v>
      </c>
      <c r="M418" s="123">
        <v>29943.852723856671</v>
      </c>
      <c r="N418" s="123">
        <f t="shared" si="24"/>
        <v>-1139.8566246899936</v>
      </c>
      <c r="O418" s="127">
        <f t="shared" si="25"/>
        <v>-3.6670547002888132E-2</v>
      </c>
      <c r="Q418" s="126">
        <v>38710.171848546663</v>
      </c>
      <c r="R418" s="123">
        <v>37570.315223856669</v>
      </c>
      <c r="S418" s="123">
        <f t="shared" si="26"/>
        <v>-1139.8566246899936</v>
      </c>
      <c r="T418" s="127">
        <f t="shared" si="27"/>
        <v>-2.9445920032328363E-2</v>
      </c>
    </row>
    <row r="419" spans="1:20" s="116" customFormat="1" ht="13" x14ac:dyDescent="0.3">
      <c r="A419" s="116">
        <v>413</v>
      </c>
      <c r="B419" s="125" t="s">
        <v>43</v>
      </c>
      <c r="C419" s="118">
        <v>1.1853</v>
      </c>
      <c r="D419" s="119">
        <v>4.2743061999999998</v>
      </c>
      <c r="E419" s="120">
        <v>6.0019004188391685E-2</v>
      </c>
      <c r="F419" s="121">
        <v>1</v>
      </c>
      <c r="G419" s="120">
        <v>0.67924039439110739</v>
      </c>
      <c r="H419" s="118">
        <v>1.32</v>
      </c>
      <c r="I419" s="116">
        <v>0</v>
      </c>
      <c r="J419" s="121">
        <v>1</v>
      </c>
      <c r="K419" s="116" t="s">
        <v>34</v>
      </c>
      <c r="L419" s="126">
        <v>22653.778536829337</v>
      </c>
      <c r="M419" s="123">
        <v>21834.093468638002</v>
      </c>
      <c r="N419" s="123">
        <f t="shared" si="24"/>
        <v>-819.68506819133472</v>
      </c>
      <c r="O419" s="127">
        <f t="shared" si="25"/>
        <v>-3.6183150058553513E-2</v>
      </c>
      <c r="Q419" s="126">
        <v>22907.391036829336</v>
      </c>
      <c r="R419" s="123">
        <v>22087.705968638002</v>
      </c>
      <c r="S419" s="123">
        <f t="shared" si="26"/>
        <v>-819.68506819133472</v>
      </c>
      <c r="T419" s="127">
        <f t="shared" si="27"/>
        <v>-3.5782558863795833E-2</v>
      </c>
    </row>
    <row r="420" spans="1:20" s="116" customFormat="1" ht="13" x14ac:dyDescent="0.3">
      <c r="A420" s="116">
        <v>414</v>
      </c>
      <c r="B420" s="125" t="s">
        <v>43</v>
      </c>
      <c r="C420" s="118">
        <v>3.6674999999999991</v>
      </c>
      <c r="D420" s="119">
        <v>938.89958625000008</v>
      </c>
      <c r="E420" s="120">
        <v>0.48478139248753221</v>
      </c>
      <c r="F420" s="121">
        <v>1</v>
      </c>
      <c r="G420" s="120">
        <v>0.50642966231834341</v>
      </c>
      <c r="H420" s="118">
        <v>4.0799999999999992</v>
      </c>
      <c r="I420" s="116">
        <v>0</v>
      </c>
      <c r="J420" s="121">
        <v>1</v>
      </c>
      <c r="K420" s="116" t="s">
        <v>34</v>
      </c>
      <c r="L420" s="126">
        <v>58106.074141866666</v>
      </c>
      <c r="M420" s="123">
        <v>58632.151428895835</v>
      </c>
      <c r="N420" s="123">
        <f t="shared" si="24"/>
        <v>526.07728702916938</v>
      </c>
      <c r="O420" s="127">
        <f t="shared" si="25"/>
        <v>9.0537399884346934E-3</v>
      </c>
      <c r="Q420" s="126">
        <v>109568.70997519999</v>
      </c>
      <c r="R420" s="123">
        <v>110094.78726222916</v>
      </c>
      <c r="S420" s="123">
        <f t="shared" si="26"/>
        <v>526.07728702916938</v>
      </c>
      <c r="T420" s="127">
        <f t="shared" si="27"/>
        <v>4.8013459969387506E-3</v>
      </c>
    </row>
    <row r="421" spans="1:20" s="116" customFormat="1" ht="13" x14ac:dyDescent="0.3">
      <c r="A421" s="116">
        <v>415</v>
      </c>
      <c r="B421" s="125" t="s">
        <v>43</v>
      </c>
      <c r="C421" s="118">
        <v>18.990000000000002</v>
      </c>
      <c r="D421" s="119">
        <v>4778.9546709166671</v>
      </c>
      <c r="E421" s="120">
        <v>0.52735092169066522</v>
      </c>
      <c r="F421" s="121">
        <v>1</v>
      </c>
      <c r="G421" s="120">
        <v>9.2517579424111873E-2</v>
      </c>
      <c r="H421" s="118">
        <v>21.099999999999998</v>
      </c>
      <c r="I421" s="116">
        <v>0</v>
      </c>
      <c r="J421" s="121">
        <v>1</v>
      </c>
      <c r="K421" s="116" t="s">
        <v>34</v>
      </c>
      <c r="L421" s="126">
        <v>246062.6362771733</v>
      </c>
      <c r="M421" s="123">
        <v>238246.35392624917</v>
      </c>
      <c r="N421" s="123">
        <f t="shared" si="24"/>
        <v>-7816.282350924128</v>
      </c>
      <c r="O421" s="127">
        <f t="shared" si="25"/>
        <v>-3.1765417412335621E-2</v>
      </c>
      <c r="Q421" s="126">
        <v>527596.18377717328</v>
      </c>
      <c r="R421" s="123">
        <v>519779.90142624918</v>
      </c>
      <c r="S421" s="123">
        <f t="shared" si="26"/>
        <v>-7816.2823509240989</v>
      </c>
      <c r="T421" s="127">
        <f t="shared" si="27"/>
        <v>-1.4814895541824566E-2</v>
      </c>
    </row>
    <row r="422" spans="1:20" s="116" customFormat="1" ht="13" x14ac:dyDescent="0.3">
      <c r="A422" s="116">
        <v>416</v>
      </c>
      <c r="B422" s="125" t="s">
        <v>43</v>
      </c>
      <c r="C422" s="118">
        <v>12.763275000000002</v>
      </c>
      <c r="D422" s="119">
        <v>6097.0122010833329</v>
      </c>
      <c r="E422" s="120">
        <v>0.66022297419787657</v>
      </c>
      <c r="F422" s="121">
        <v>0.11187999999999999</v>
      </c>
      <c r="G422" s="120">
        <v>6.359610177465258E-2</v>
      </c>
      <c r="H422" s="118">
        <v>12.900000000000004</v>
      </c>
      <c r="I422" s="116">
        <v>0</v>
      </c>
      <c r="J422" s="121">
        <v>4</v>
      </c>
      <c r="K422" s="116" t="s">
        <v>34</v>
      </c>
      <c r="L422" s="126">
        <v>206319.39839492005</v>
      </c>
      <c r="M422" s="123">
        <v>203440.36781436417</v>
      </c>
      <c r="N422" s="123">
        <f t="shared" si="24"/>
        <v>-2879.0305805558746</v>
      </c>
      <c r="O422" s="127">
        <f t="shared" si="25"/>
        <v>-1.3954240866120913E-2</v>
      </c>
      <c r="Q422" s="126">
        <v>566189.73339492001</v>
      </c>
      <c r="R422" s="123">
        <v>563310.70281436411</v>
      </c>
      <c r="S422" s="123">
        <f t="shared" si="26"/>
        <v>-2879.0305805559037</v>
      </c>
      <c r="T422" s="127">
        <f t="shared" si="27"/>
        <v>-5.0849219099982626E-3</v>
      </c>
    </row>
    <row r="423" spans="1:20" s="116" customFormat="1" ht="13" x14ac:dyDescent="0.3">
      <c r="A423" s="116">
        <v>417</v>
      </c>
      <c r="B423" s="125" t="s">
        <v>43</v>
      </c>
      <c r="C423" s="118">
        <v>22.680000000000003</v>
      </c>
      <c r="D423" s="119">
        <v>10550.2159295</v>
      </c>
      <c r="E423" s="120">
        <v>0.81058642072723086</v>
      </c>
      <c r="F423" s="121">
        <v>1</v>
      </c>
      <c r="G423" s="120">
        <v>0.15620004615623617</v>
      </c>
      <c r="H423" s="118">
        <v>25.199999999999992</v>
      </c>
      <c r="I423" s="116">
        <v>0</v>
      </c>
      <c r="J423" s="121">
        <v>1</v>
      </c>
      <c r="K423" s="116" t="s">
        <v>34</v>
      </c>
      <c r="L423" s="126">
        <v>355540.31642769329</v>
      </c>
      <c r="M423" s="123">
        <v>368473.04826145497</v>
      </c>
      <c r="N423" s="123">
        <f t="shared" si="24"/>
        <v>12932.731833761674</v>
      </c>
      <c r="O423" s="127">
        <f t="shared" si="25"/>
        <v>3.6374867310981371E-2</v>
      </c>
      <c r="Q423" s="126">
        <v>936276.47559435992</v>
      </c>
      <c r="R423" s="123">
        <v>949209.20742812147</v>
      </c>
      <c r="S423" s="123">
        <f t="shared" si="26"/>
        <v>12932.731833761558</v>
      </c>
      <c r="T423" s="127">
        <f t="shared" si="27"/>
        <v>1.3812941124630627E-2</v>
      </c>
    </row>
    <row r="424" spans="1:20" s="116" customFormat="1" ht="13" x14ac:dyDescent="0.3">
      <c r="A424" s="116">
        <v>418</v>
      </c>
      <c r="B424" s="125" t="s">
        <v>43</v>
      </c>
      <c r="C424" s="118">
        <v>10.074600000000002</v>
      </c>
      <c r="D424" s="119">
        <v>2859.078884</v>
      </c>
      <c r="E424" s="120">
        <v>0.7002195508561575</v>
      </c>
      <c r="F424" s="121">
        <v>1</v>
      </c>
      <c r="G424" s="120">
        <v>0.28558010140609313</v>
      </c>
      <c r="H424" s="118">
        <v>11.19</v>
      </c>
      <c r="I424" s="116">
        <v>0</v>
      </c>
      <c r="J424" s="121">
        <v>1</v>
      </c>
      <c r="K424" s="116" t="s">
        <v>34</v>
      </c>
      <c r="L424" s="126">
        <v>138228.14581572</v>
      </c>
      <c r="M424" s="123">
        <v>139768.54541349332</v>
      </c>
      <c r="N424" s="123">
        <f t="shared" si="24"/>
        <v>1540.3995977733284</v>
      </c>
      <c r="O424" s="127">
        <f t="shared" si="25"/>
        <v>1.1143892502377373E-2</v>
      </c>
      <c r="Q424" s="126">
        <v>293598.50248238666</v>
      </c>
      <c r="R424" s="123">
        <v>295138.90208015998</v>
      </c>
      <c r="S424" s="123">
        <f t="shared" si="26"/>
        <v>1540.3995977733284</v>
      </c>
      <c r="T424" s="127">
        <f t="shared" si="27"/>
        <v>5.2466193960432035E-3</v>
      </c>
    </row>
    <row r="425" spans="1:20" s="116" customFormat="1" ht="13" x14ac:dyDescent="0.3">
      <c r="A425" s="116">
        <v>419</v>
      </c>
      <c r="B425" s="125" t="s">
        <v>43</v>
      </c>
      <c r="C425" s="118">
        <v>9.1633813333333336</v>
      </c>
      <c r="D425" s="119">
        <v>3809.3496768333334</v>
      </c>
      <c r="E425" s="120">
        <v>0.53734974791248458</v>
      </c>
      <c r="F425" s="121">
        <v>1</v>
      </c>
      <c r="G425" s="120">
        <v>0.26856767502934054</v>
      </c>
      <c r="H425" s="118">
        <v>9</v>
      </c>
      <c r="I425" s="116">
        <v>0</v>
      </c>
      <c r="J425" s="121">
        <v>1</v>
      </c>
      <c r="K425" s="116" t="s">
        <v>34</v>
      </c>
      <c r="L425" s="126">
        <v>153304.20006981338</v>
      </c>
      <c r="M425" s="123">
        <v>157252.83610864836</v>
      </c>
      <c r="N425" s="123">
        <f t="shared" si="24"/>
        <v>3948.6360388349858</v>
      </c>
      <c r="O425" s="127">
        <f t="shared" si="25"/>
        <v>2.5756867959500208E-2</v>
      </c>
      <c r="Q425" s="126">
        <v>362424.33756981336</v>
      </c>
      <c r="R425" s="123">
        <v>366372.97360864835</v>
      </c>
      <c r="S425" s="123">
        <f t="shared" si="26"/>
        <v>3948.6360388349858</v>
      </c>
      <c r="T425" s="127">
        <f t="shared" si="27"/>
        <v>1.0895063133210155E-2</v>
      </c>
    </row>
    <row r="426" spans="1:20" s="116" customFormat="1" ht="13" x14ac:dyDescent="0.3">
      <c r="A426" s="116">
        <v>420</v>
      </c>
      <c r="B426" s="125" t="s">
        <v>43</v>
      </c>
      <c r="C426" s="118">
        <v>13.770000000000001</v>
      </c>
      <c r="D426" s="119">
        <v>6979.6980336666675</v>
      </c>
      <c r="E426" s="120">
        <v>0.71059085482482809</v>
      </c>
      <c r="F426" s="121">
        <v>1</v>
      </c>
      <c r="G426" s="120">
        <v>5.6019413406116936E-2</v>
      </c>
      <c r="H426" s="118">
        <v>15.300000000000002</v>
      </c>
      <c r="I426" s="116">
        <v>0</v>
      </c>
      <c r="J426" s="121">
        <v>1</v>
      </c>
      <c r="K426" s="116" t="s">
        <v>34</v>
      </c>
      <c r="L426" s="126">
        <v>253602.25226535997</v>
      </c>
      <c r="M426" s="123">
        <v>258047.48712849664</v>
      </c>
      <c r="N426" s="123">
        <f t="shared" si="24"/>
        <v>4445.2348631366622</v>
      </c>
      <c r="O426" s="127">
        <f t="shared" si="25"/>
        <v>1.752837296762386E-2</v>
      </c>
      <c r="Q426" s="126">
        <v>650236.63726535998</v>
      </c>
      <c r="R426" s="123">
        <v>654681.87212849665</v>
      </c>
      <c r="S426" s="123">
        <f t="shared" si="26"/>
        <v>4445.2348631366622</v>
      </c>
      <c r="T426" s="127">
        <f t="shared" si="27"/>
        <v>6.8363340488342443E-3</v>
      </c>
    </row>
    <row r="427" spans="1:20" s="116" customFormat="1" ht="13" x14ac:dyDescent="0.3">
      <c r="A427" s="116">
        <v>421</v>
      </c>
      <c r="B427" s="125" t="s">
        <v>43</v>
      </c>
      <c r="C427" s="118">
        <v>28.044</v>
      </c>
      <c r="D427" s="119">
        <v>8932.0704631666649</v>
      </c>
      <c r="E427" s="120">
        <v>0.64929668647372307</v>
      </c>
      <c r="F427" s="121">
        <v>4.8320000000000009E-2</v>
      </c>
      <c r="G427" s="120">
        <v>0.27472859203756916</v>
      </c>
      <c r="H427" s="118">
        <v>31.160000000000007</v>
      </c>
      <c r="I427" s="116">
        <v>0</v>
      </c>
      <c r="J427" s="121">
        <v>2</v>
      </c>
      <c r="K427" s="116" t="s">
        <v>36</v>
      </c>
      <c r="L427" s="126">
        <v>286254.57975272002</v>
      </c>
      <c r="M427" s="123">
        <v>292713.677281285</v>
      </c>
      <c r="N427" s="123">
        <f t="shared" si="24"/>
        <v>6459.0975285649765</v>
      </c>
      <c r="O427" s="127">
        <f t="shared" si="25"/>
        <v>2.2564171843624806E-2</v>
      </c>
      <c r="Q427" s="126">
        <v>764052.33641938667</v>
      </c>
      <c r="R427" s="123">
        <v>770511.43394795165</v>
      </c>
      <c r="S427" s="123">
        <f t="shared" si="26"/>
        <v>6459.0975285649765</v>
      </c>
      <c r="T427" s="127">
        <f t="shared" si="27"/>
        <v>8.4537370291079012E-3</v>
      </c>
    </row>
    <row r="428" spans="1:20" s="116" customFormat="1" ht="13" x14ac:dyDescent="0.3">
      <c r="A428" s="116">
        <v>422</v>
      </c>
      <c r="B428" s="125" t="s">
        <v>43</v>
      </c>
      <c r="C428" s="118">
        <v>16.733386999999997</v>
      </c>
      <c r="D428" s="119">
        <v>7720.7114794166664</v>
      </c>
      <c r="E428" s="120">
        <v>0.55727347033605301</v>
      </c>
      <c r="F428" s="121">
        <v>1</v>
      </c>
      <c r="G428" s="120">
        <v>8.3891001833253487E-2</v>
      </c>
      <c r="H428" s="118">
        <v>17.400000000000002</v>
      </c>
      <c r="I428" s="116">
        <v>0</v>
      </c>
      <c r="J428" s="121">
        <v>1</v>
      </c>
      <c r="K428" s="116" t="s">
        <v>34</v>
      </c>
      <c r="L428" s="126">
        <v>310866.96203718666</v>
      </c>
      <c r="M428" s="123">
        <v>305213.37574741419</v>
      </c>
      <c r="N428" s="123">
        <f t="shared" si="24"/>
        <v>-5653.5862897724728</v>
      </c>
      <c r="O428" s="127">
        <f t="shared" si="25"/>
        <v>-1.8186513783012351E-2</v>
      </c>
      <c r="Q428" s="126">
        <v>764396.97037052002</v>
      </c>
      <c r="R428" s="123">
        <v>758743.38408074761</v>
      </c>
      <c r="S428" s="123">
        <f t="shared" si="26"/>
        <v>-5653.5862897724146</v>
      </c>
      <c r="T428" s="127">
        <f t="shared" si="27"/>
        <v>-7.3961390598290795E-3</v>
      </c>
    </row>
    <row r="429" spans="1:20" s="116" customFormat="1" ht="13" x14ac:dyDescent="0.3">
      <c r="A429" s="116">
        <v>423</v>
      </c>
      <c r="B429" s="125" t="s">
        <v>43</v>
      </c>
      <c r="C429" s="118">
        <v>24.554417333333333</v>
      </c>
      <c r="D429" s="119">
        <v>14330.595930166666</v>
      </c>
      <c r="E429" s="120">
        <v>0.75419846193228601</v>
      </c>
      <c r="F429" s="121">
        <v>1</v>
      </c>
      <c r="G429" s="120">
        <v>8.0470724379991254E-2</v>
      </c>
      <c r="H429" s="118">
        <v>21</v>
      </c>
      <c r="I429" s="116">
        <v>0</v>
      </c>
      <c r="J429" s="121">
        <v>1</v>
      </c>
      <c r="K429" s="116" t="s">
        <v>34</v>
      </c>
      <c r="L429" s="126">
        <v>465858.82530141337</v>
      </c>
      <c r="M429" s="123">
        <v>477041.26089411502</v>
      </c>
      <c r="N429" s="123">
        <f t="shared" si="24"/>
        <v>11182.435592701659</v>
      </c>
      <c r="O429" s="127">
        <f t="shared" si="25"/>
        <v>2.4003914888735999E-2</v>
      </c>
      <c r="Q429" s="126">
        <v>1273207.7344680801</v>
      </c>
      <c r="R429" s="123">
        <v>1284390.1700607818</v>
      </c>
      <c r="S429" s="123">
        <f t="shared" si="26"/>
        <v>11182.435592701659</v>
      </c>
      <c r="T429" s="127">
        <f t="shared" si="27"/>
        <v>8.7828838059748737E-3</v>
      </c>
    </row>
    <row r="430" spans="1:20" s="116" customFormat="1" ht="13" x14ac:dyDescent="0.3">
      <c r="A430" s="116">
        <v>424</v>
      </c>
      <c r="B430" s="125" t="s">
        <v>43</v>
      </c>
      <c r="C430" s="118">
        <v>31.410000000000007</v>
      </c>
      <c r="D430" s="119">
        <v>14511.720771666667</v>
      </c>
      <c r="E430" s="120">
        <v>0.73443163156777425</v>
      </c>
      <c r="F430" s="121">
        <v>1</v>
      </c>
      <c r="G430" s="120">
        <v>6.135471275670823E-2</v>
      </c>
      <c r="H430" s="118">
        <v>34.899999999999991</v>
      </c>
      <c r="I430" s="116">
        <v>0</v>
      </c>
      <c r="J430" s="121">
        <v>1</v>
      </c>
      <c r="K430" s="116" t="s">
        <v>34</v>
      </c>
      <c r="L430" s="126">
        <v>502903.72983706673</v>
      </c>
      <c r="M430" s="123">
        <v>509587.18146011658</v>
      </c>
      <c r="N430" s="123">
        <f t="shared" si="24"/>
        <v>6683.4516230498557</v>
      </c>
      <c r="O430" s="127">
        <f t="shared" si="25"/>
        <v>1.3289723711564425E-2</v>
      </c>
      <c r="Q430" s="126">
        <v>1327851.3640037333</v>
      </c>
      <c r="R430" s="123">
        <v>1334534.8156267833</v>
      </c>
      <c r="S430" s="123">
        <f t="shared" si="26"/>
        <v>6683.4516230500303</v>
      </c>
      <c r="T430" s="127">
        <f t="shared" si="27"/>
        <v>5.0332829443335498E-3</v>
      </c>
    </row>
    <row r="431" spans="1:20" s="116" customFormat="1" ht="13" x14ac:dyDescent="0.3">
      <c r="A431" s="116">
        <v>425</v>
      </c>
      <c r="B431" s="125" t="s">
        <v>43</v>
      </c>
      <c r="C431" s="118">
        <v>4.32</v>
      </c>
      <c r="D431" s="119">
        <v>256.69673063333335</v>
      </c>
      <c r="E431" s="120">
        <v>0.1267971765876264</v>
      </c>
      <c r="F431" s="121">
        <v>1</v>
      </c>
      <c r="G431" s="120">
        <v>0.70440220857252478</v>
      </c>
      <c r="H431" s="118">
        <v>4.7999999999999989</v>
      </c>
      <c r="I431" s="116">
        <v>0</v>
      </c>
      <c r="J431" s="121">
        <v>1</v>
      </c>
      <c r="K431" s="116" t="s">
        <v>34</v>
      </c>
      <c r="L431" s="126">
        <v>53029.53767795067</v>
      </c>
      <c r="M431" s="123">
        <v>50003.620965910341</v>
      </c>
      <c r="N431" s="123">
        <f t="shared" si="24"/>
        <v>-3025.916712040329</v>
      </c>
      <c r="O431" s="127">
        <f t="shared" si="25"/>
        <v>-5.7060967237104257E-2</v>
      </c>
      <c r="Q431" s="126">
        <v>67541.87184461733</v>
      </c>
      <c r="R431" s="123">
        <v>64515.955132577008</v>
      </c>
      <c r="S431" s="123">
        <f t="shared" si="26"/>
        <v>-3025.9167120403217</v>
      </c>
      <c r="T431" s="127">
        <f t="shared" si="27"/>
        <v>-4.480060486036809E-2</v>
      </c>
    </row>
    <row r="432" spans="1:20" s="116" customFormat="1" ht="13" x14ac:dyDescent="0.3">
      <c r="A432" s="116">
        <v>426</v>
      </c>
      <c r="B432" s="125" t="s">
        <v>43</v>
      </c>
      <c r="C432" s="118">
        <v>37.762979999999992</v>
      </c>
      <c r="D432" s="119">
        <v>11736.244006583334</v>
      </c>
      <c r="E432" s="120">
        <v>0.39867932022510494</v>
      </c>
      <c r="F432" s="121">
        <v>1</v>
      </c>
      <c r="G432" s="120">
        <v>0.44557297403579499</v>
      </c>
      <c r="H432" s="118">
        <v>41.699999999999996</v>
      </c>
      <c r="I432" s="116">
        <v>0</v>
      </c>
      <c r="J432" s="121">
        <v>1</v>
      </c>
      <c r="K432" s="116" t="s">
        <v>34</v>
      </c>
      <c r="L432" s="126">
        <v>467423.81796935998</v>
      </c>
      <c r="M432" s="123">
        <v>466686.71874805918</v>
      </c>
      <c r="N432" s="123">
        <f t="shared" si="24"/>
        <v>-737.0992213007994</v>
      </c>
      <c r="O432" s="127">
        <f t="shared" si="25"/>
        <v>-1.5769397984531394E-3</v>
      </c>
      <c r="Q432" s="126">
        <v>1120885.3096360266</v>
      </c>
      <c r="R432" s="123">
        <v>1120148.2104147258</v>
      </c>
      <c r="S432" s="123">
        <f t="shared" si="26"/>
        <v>-737.0992213007994</v>
      </c>
      <c r="T432" s="127">
        <f t="shared" si="27"/>
        <v>-6.5760449794827799E-4</v>
      </c>
    </row>
    <row r="433" spans="1:20" s="116" customFormat="1" ht="13" x14ac:dyDescent="0.3">
      <c r="A433" s="116">
        <v>427</v>
      </c>
      <c r="B433" s="125" t="s">
        <v>43</v>
      </c>
      <c r="C433" s="118">
        <v>13.734732666666666</v>
      </c>
      <c r="D433" s="119">
        <v>4791.8881024166658</v>
      </c>
      <c r="E433" s="120">
        <v>0.47681626026478086</v>
      </c>
      <c r="F433" s="121">
        <v>1</v>
      </c>
      <c r="G433" s="120">
        <v>0.109318905308882</v>
      </c>
      <c r="H433" s="118">
        <v>6.12</v>
      </c>
      <c r="I433" s="116">
        <v>0</v>
      </c>
      <c r="J433" s="121">
        <v>1</v>
      </c>
      <c r="K433" s="116" t="s">
        <v>34</v>
      </c>
      <c r="L433" s="126">
        <v>228529.60645402665</v>
      </c>
      <c r="M433" s="123">
        <v>220487.30517535083</v>
      </c>
      <c r="N433" s="123">
        <f t="shared" si="24"/>
        <v>-8042.301278675819</v>
      </c>
      <c r="O433" s="127">
        <f t="shared" si="25"/>
        <v>-3.5191507146334192E-2</v>
      </c>
      <c r="Q433" s="126">
        <v>516274.37895402667</v>
      </c>
      <c r="R433" s="123">
        <v>508232.07767535083</v>
      </c>
      <c r="S433" s="123">
        <f t="shared" si="26"/>
        <v>-8042.3012786758482</v>
      </c>
      <c r="T433" s="127">
        <f t="shared" si="27"/>
        <v>-1.55775719394977E-2</v>
      </c>
    </row>
    <row r="434" spans="1:20" s="116" customFormat="1" ht="13" x14ac:dyDescent="0.3">
      <c r="A434" s="116">
        <v>428</v>
      </c>
      <c r="B434" s="125" t="s">
        <v>43</v>
      </c>
      <c r="C434" s="118">
        <v>8.9999999999999983E-2</v>
      </c>
      <c r="D434" s="119">
        <v>23.324137116666662</v>
      </c>
      <c r="E434" s="120">
        <v>0.54283566141838613</v>
      </c>
      <c r="F434" s="121">
        <v>1</v>
      </c>
      <c r="G434" s="120">
        <v>0.26926083411131252</v>
      </c>
      <c r="H434" s="118">
        <v>9.9999999999999992E-2</v>
      </c>
      <c r="I434" s="116">
        <v>0</v>
      </c>
      <c r="J434" s="121">
        <v>1</v>
      </c>
      <c r="K434" s="116" t="s">
        <v>34</v>
      </c>
      <c r="L434" s="126">
        <v>14751.401132569334</v>
      </c>
      <c r="M434" s="123">
        <v>14752.066742387166</v>
      </c>
      <c r="N434" s="123">
        <f t="shared" si="24"/>
        <v>0.66560981783186435</v>
      </c>
      <c r="O434" s="127">
        <f t="shared" si="25"/>
        <v>4.5121803132468364E-5</v>
      </c>
      <c r="Q434" s="126">
        <v>16082.811132569333</v>
      </c>
      <c r="R434" s="123">
        <v>16083.476742387165</v>
      </c>
      <c r="S434" s="123">
        <f t="shared" si="26"/>
        <v>0.66560981783186435</v>
      </c>
      <c r="T434" s="127">
        <f t="shared" si="27"/>
        <v>4.1386410145918869E-5</v>
      </c>
    </row>
    <row r="435" spans="1:20" s="116" customFormat="1" ht="13" x14ac:dyDescent="0.3">
      <c r="A435" s="116">
        <v>429</v>
      </c>
      <c r="B435" s="125" t="s">
        <v>43</v>
      </c>
      <c r="C435" s="118">
        <v>1.402292166666667</v>
      </c>
      <c r="D435" s="119">
        <v>296.92989816666665</v>
      </c>
      <c r="E435" s="120">
        <v>0.27750939134670094</v>
      </c>
      <c r="F435" s="121">
        <v>1</v>
      </c>
      <c r="G435" s="120">
        <v>0.33880443355979617</v>
      </c>
      <c r="H435" s="118">
        <v>1.4600000000000002</v>
      </c>
      <c r="I435" s="116">
        <v>0</v>
      </c>
      <c r="J435" s="121">
        <v>1</v>
      </c>
      <c r="K435" s="116" t="s">
        <v>34</v>
      </c>
      <c r="L435" s="126">
        <v>30246.011574453325</v>
      </c>
      <c r="M435" s="123">
        <v>30001.339528868335</v>
      </c>
      <c r="N435" s="123">
        <f t="shared" si="24"/>
        <v>-244.67204558498997</v>
      </c>
      <c r="O435" s="127">
        <f t="shared" si="25"/>
        <v>-8.0893986627859123E-3</v>
      </c>
      <c r="Q435" s="126">
        <v>50004.353241119985</v>
      </c>
      <c r="R435" s="123">
        <v>49759.681195534999</v>
      </c>
      <c r="S435" s="123">
        <f t="shared" si="26"/>
        <v>-244.67204558498634</v>
      </c>
      <c r="T435" s="127">
        <f t="shared" si="27"/>
        <v>-4.8930149022262653E-3</v>
      </c>
    </row>
    <row r="436" spans="1:20" s="116" customFormat="1" ht="13" x14ac:dyDescent="0.3">
      <c r="A436" s="116">
        <v>430</v>
      </c>
      <c r="B436" s="125" t="s">
        <v>43</v>
      </c>
      <c r="C436" s="118">
        <v>10.980000000000002</v>
      </c>
      <c r="D436" s="119">
        <v>5106.2097143333331</v>
      </c>
      <c r="E436" s="120">
        <v>0.54329904186087563</v>
      </c>
      <c r="F436" s="121">
        <v>1</v>
      </c>
      <c r="G436" s="120">
        <v>0.193395476889624</v>
      </c>
      <c r="H436" s="118">
        <v>12.200000000000001</v>
      </c>
      <c r="I436" s="116">
        <v>0</v>
      </c>
      <c r="J436" s="121">
        <v>1</v>
      </c>
      <c r="K436" s="116" t="s">
        <v>34</v>
      </c>
      <c r="L436" s="126">
        <v>190936.52138481336</v>
      </c>
      <c r="M436" s="123">
        <v>196351.36099902334</v>
      </c>
      <c r="N436" s="123">
        <f t="shared" si="24"/>
        <v>5414.8396142099809</v>
      </c>
      <c r="O436" s="127">
        <f t="shared" si="25"/>
        <v>2.8359370826165395E-2</v>
      </c>
      <c r="Q436" s="126">
        <v>477665.32555148</v>
      </c>
      <c r="R436" s="123">
        <v>483080.16516569001</v>
      </c>
      <c r="S436" s="123">
        <f t="shared" si="26"/>
        <v>5414.83961421001</v>
      </c>
      <c r="T436" s="127">
        <f t="shared" si="27"/>
        <v>1.1336053350655928E-2</v>
      </c>
    </row>
    <row r="437" spans="1:20" s="116" customFormat="1" ht="13" x14ac:dyDescent="0.3">
      <c r="A437" s="116">
        <v>431</v>
      </c>
      <c r="B437" s="125" t="s">
        <v>43</v>
      </c>
      <c r="C437" s="118">
        <v>9</v>
      </c>
      <c r="D437" s="119">
        <v>4242.9373303333332</v>
      </c>
      <c r="E437" s="120">
        <v>0.78976057045517234</v>
      </c>
      <c r="F437" s="121">
        <v>1</v>
      </c>
      <c r="G437" s="120">
        <v>9.8686929983638705E-2</v>
      </c>
      <c r="H437" s="118">
        <v>10</v>
      </c>
      <c r="I437" s="116">
        <v>0</v>
      </c>
      <c r="J437" s="121">
        <v>1</v>
      </c>
      <c r="K437" s="116" t="s">
        <v>34</v>
      </c>
      <c r="L437" s="126">
        <v>162776.98633642666</v>
      </c>
      <c r="M437" s="123">
        <v>167182.54173453004</v>
      </c>
      <c r="N437" s="123">
        <f t="shared" si="24"/>
        <v>4405.5553981033736</v>
      </c>
      <c r="O437" s="127">
        <f t="shared" si="25"/>
        <v>2.7064977041643918E-2</v>
      </c>
      <c r="Q437" s="126">
        <v>397811.98633642669</v>
      </c>
      <c r="R437" s="123">
        <v>402217.54173453001</v>
      </c>
      <c r="S437" s="123">
        <f t="shared" si="26"/>
        <v>4405.5553981033154</v>
      </c>
      <c r="T437" s="127">
        <f t="shared" si="27"/>
        <v>1.1074466203684394E-2</v>
      </c>
    </row>
    <row r="438" spans="1:20" s="116" customFormat="1" ht="13" x14ac:dyDescent="0.3">
      <c r="A438" s="116">
        <v>432</v>
      </c>
      <c r="B438" s="125" t="s">
        <v>43</v>
      </c>
      <c r="C438" s="118">
        <v>9.0900000000000016</v>
      </c>
      <c r="D438" s="119">
        <v>134.46470086666665</v>
      </c>
      <c r="E438" s="120">
        <v>2.4935051869374909E-2</v>
      </c>
      <c r="F438" s="121">
        <v>0.45908999999999983</v>
      </c>
      <c r="G438" s="120">
        <v>1</v>
      </c>
      <c r="H438" s="118">
        <v>10.099999999999998</v>
      </c>
      <c r="I438" s="116">
        <v>11.900000000000004</v>
      </c>
      <c r="J438" s="121">
        <v>1</v>
      </c>
      <c r="K438" s="116" t="s">
        <v>35</v>
      </c>
      <c r="L438" s="126">
        <v>64962.781409469346</v>
      </c>
      <c r="M438" s="123">
        <v>59776.079543758002</v>
      </c>
      <c r="N438" s="123">
        <f t="shared" si="24"/>
        <v>-5186.701865711344</v>
      </c>
      <c r="O438" s="127">
        <f t="shared" si="25"/>
        <v>-7.9841129846624781E-2</v>
      </c>
      <c r="Q438" s="126">
        <v>81229.709742802675</v>
      </c>
      <c r="R438" s="123">
        <v>76043.007877091339</v>
      </c>
      <c r="S438" s="123">
        <f t="shared" si="26"/>
        <v>-5186.7018657113367</v>
      </c>
      <c r="T438" s="127">
        <f t="shared" si="27"/>
        <v>-6.3852276243925671E-2</v>
      </c>
    </row>
    <row r="439" spans="1:20" s="116" customFormat="1" ht="13" x14ac:dyDescent="0.3">
      <c r="A439" s="116">
        <v>433</v>
      </c>
      <c r="B439" s="125" t="s">
        <v>43</v>
      </c>
      <c r="C439" s="118">
        <v>44.579393333333336</v>
      </c>
      <c r="D439" s="119">
        <v>20768.548180833335</v>
      </c>
      <c r="E439" s="120">
        <v>0.61545540135260468</v>
      </c>
      <c r="F439" s="121">
        <v>1</v>
      </c>
      <c r="G439" s="120">
        <v>4.6777631087337901E-2</v>
      </c>
      <c r="H439" s="118">
        <v>49.300000000000004</v>
      </c>
      <c r="I439" s="116">
        <v>0</v>
      </c>
      <c r="J439" s="121">
        <v>1</v>
      </c>
      <c r="K439" s="116" t="s">
        <v>34</v>
      </c>
      <c r="L439" s="126">
        <v>772008.1475468002</v>
      </c>
      <c r="M439" s="123">
        <v>752780.61833094165</v>
      </c>
      <c r="N439" s="123">
        <f t="shared" si="24"/>
        <v>-19227.529215858551</v>
      </c>
      <c r="O439" s="127">
        <f t="shared" si="25"/>
        <v>-2.4905863075354334E-2</v>
      </c>
      <c r="Q439" s="126">
        <v>2003846.0842134668</v>
      </c>
      <c r="R439" s="123">
        <v>1984618.5549976085</v>
      </c>
      <c r="S439" s="123">
        <f t="shared" si="26"/>
        <v>-19227.529215858318</v>
      </c>
      <c r="T439" s="127">
        <f t="shared" si="27"/>
        <v>-9.5953124181218478E-3</v>
      </c>
    </row>
    <row r="440" spans="1:20" s="116" customFormat="1" ht="13" x14ac:dyDescent="0.3">
      <c r="A440" s="116">
        <v>434</v>
      </c>
      <c r="B440" s="125" t="s">
        <v>43</v>
      </c>
      <c r="C440" s="118">
        <v>24.171064666666666</v>
      </c>
      <c r="D440" s="119">
        <v>13422.005264166668</v>
      </c>
      <c r="E440" s="120">
        <v>0.73691260926853575</v>
      </c>
      <c r="F440" s="121">
        <v>1</v>
      </c>
      <c r="G440" s="120">
        <v>0.47505044392334994</v>
      </c>
      <c r="H440" s="118">
        <v>24</v>
      </c>
      <c r="I440" s="116">
        <v>0</v>
      </c>
      <c r="J440" s="121">
        <v>1</v>
      </c>
      <c r="K440" s="116" t="s">
        <v>34</v>
      </c>
      <c r="L440" s="126">
        <v>357611.06203813339</v>
      </c>
      <c r="M440" s="123">
        <v>400576.79164977506</v>
      </c>
      <c r="N440" s="123">
        <f t="shared" si="24"/>
        <v>42965.729611641669</v>
      </c>
      <c r="O440" s="127">
        <f t="shared" si="25"/>
        <v>0.12014653396560779</v>
      </c>
      <c r="Q440" s="126">
        <v>1053681.5395381334</v>
      </c>
      <c r="R440" s="123">
        <v>1096647.2691497752</v>
      </c>
      <c r="S440" s="123">
        <f t="shared" si="26"/>
        <v>42965.729611641727</v>
      </c>
      <c r="T440" s="127">
        <f t="shared" si="27"/>
        <v>4.0776769829786667E-2</v>
      </c>
    </row>
    <row r="441" spans="1:20" s="116" customFormat="1" ht="13" x14ac:dyDescent="0.3">
      <c r="A441" s="116">
        <v>435</v>
      </c>
      <c r="B441" s="125" t="s">
        <v>43</v>
      </c>
      <c r="C441" s="118">
        <v>50.950575000000008</v>
      </c>
      <c r="D441" s="119">
        <v>20056.440906666667</v>
      </c>
      <c r="E441" s="120">
        <v>0.56008064030740579</v>
      </c>
      <c r="F441" s="121">
        <v>1</v>
      </c>
      <c r="G441" s="120">
        <v>7.6960899655130643E-2</v>
      </c>
      <c r="H441" s="118">
        <v>54</v>
      </c>
      <c r="I441" s="116">
        <v>0</v>
      </c>
      <c r="J441" s="121">
        <v>1</v>
      </c>
      <c r="K441" s="116" t="s">
        <v>34</v>
      </c>
      <c r="L441" s="126">
        <v>811144.9593805332</v>
      </c>
      <c r="M441" s="123">
        <v>775287.42669726664</v>
      </c>
      <c r="N441" s="123">
        <f t="shared" si="24"/>
        <v>-35857.53268326656</v>
      </c>
      <c r="O441" s="127">
        <f t="shared" si="25"/>
        <v>-4.4206072254521257E-2</v>
      </c>
      <c r="Q441" s="126">
        <v>2017921.1135471999</v>
      </c>
      <c r="R441" s="123">
        <v>1982063.5808639335</v>
      </c>
      <c r="S441" s="123">
        <f t="shared" si="26"/>
        <v>-35857.532683266327</v>
      </c>
      <c r="T441" s="127">
        <f t="shared" si="27"/>
        <v>-1.7769541357458823E-2</v>
      </c>
    </row>
    <row r="442" spans="1:20" s="116" customFormat="1" ht="13" x14ac:dyDescent="0.3">
      <c r="A442" s="116">
        <v>436</v>
      </c>
      <c r="B442" s="125" t="s">
        <v>43</v>
      </c>
      <c r="C442" s="118">
        <v>9.81</v>
      </c>
      <c r="D442" s="119">
        <v>4009.0141255833328</v>
      </c>
      <c r="E442" s="120">
        <v>0.56855783267971949</v>
      </c>
      <c r="F442" s="121">
        <v>1</v>
      </c>
      <c r="G442" s="120">
        <v>6.7513781170574716E-2</v>
      </c>
      <c r="H442" s="118">
        <v>10.900000000000004</v>
      </c>
      <c r="I442" s="116">
        <v>0</v>
      </c>
      <c r="J442" s="121">
        <v>1</v>
      </c>
      <c r="K442" s="116" t="s">
        <v>34</v>
      </c>
      <c r="L442" s="126">
        <v>178722.64511621336</v>
      </c>
      <c r="M442" s="123">
        <v>175900.32251236917</v>
      </c>
      <c r="N442" s="123">
        <f t="shared" si="24"/>
        <v>-2822.3226038441935</v>
      </c>
      <c r="O442" s="127">
        <f t="shared" si="25"/>
        <v>-1.5791634026057495E-2</v>
      </c>
      <c r="Q442" s="126">
        <v>416412.67761621333</v>
      </c>
      <c r="R442" s="123">
        <v>413590.35501236917</v>
      </c>
      <c r="S442" s="123">
        <f t="shared" si="26"/>
        <v>-2822.3226038441644</v>
      </c>
      <c r="T442" s="127">
        <f t="shared" si="27"/>
        <v>-6.7777057605468904E-3</v>
      </c>
    </row>
    <row r="443" spans="1:20" s="116" customFormat="1" ht="13" x14ac:dyDescent="0.3">
      <c r="A443" s="116">
        <v>437</v>
      </c>
      <c r="B443" s="125" t="s">
        <v>43</v>
      </c>
      <c r="C443" s="118">
        <v>36.360000000000007</v>
      </c>
      <c r="D443" s="119">
        <v>6931.7626226666662</v>
      </c>
      <c r="E443" s="120">
        <v>0.47110935638086116</v>
      </c>
      <c r="F443" s="121">
        <v>1</v>
      </c>
      <c r="G443" s="120">
        <v>0.39461460080322031</v>
      </c>
      <c r="H443" s="118">
        <v>40.399999999999991</v>
      </c>
      <c r="I443" s="116">
        <v>0</v>
      </c>
      <c r="J443" s="121">
        <v>1</v>
      </c>
      <c r="K443" s="116" t="s">
        <v>34</v>
      </c>
      <c r="L443" s="126">
        <v>354352.51005914668</v>
      </c>
      <c r="M443" s="123">
        <v>347067.49789910665</v>
      </c>
      <c r="N443" s="123">
        <f t="shared" si="24"/>
        <v>-7285.0121600400307</v>
      </c>
      <c r="O443" s="127">
        <f t="shared" si="25"/>
        <v>-2.0558658266097943E-2</v>
      </c>
      <c r="Q443" s="126">
        <v>744798.79505914659</v>
      </c>
      <c r="R443" s="123">
        <v>737513.78289910662</v>
      </c>
      <c r="S443" s="123">
        <f t="shared" si="26"/>
        <v>-7285.0121600399725</v>
      </c>
      <c r="T443" s="127">
        <f t="shared" si="27"/>
        <v>-9.7811814524504555E-3</v>
      </c>
    </row>
    <row r="444" spans="1:20" s="116" customFormat="1" ht="13" x14ac:dyDescent="0.3">
      <c r="A444" s="116">
        <v>438</v>
      </c>
      <c r="B444" s="125" t="s">
        <v>43</v>
      </c>
      <c r="C444" s="118">
        <v>3.5564810666666653</v>
      </c>
      <c r="D444" s="119">
        <v>1418.8553744999999</v>
      </c>
      <c r="E444" s="120">
        <v>0.51276914566306042</v>
      </c>
      <c r="F444" s="121">
        <v>1</v>
      </c>
      <c r="G444" s="120">
        <v>0.23900966754442221</v>
      </c>
      <c r="H444" s="118">
        <v>3.899999999999999</v>
      </c>
      <c r="I444" s="116">
        <v>0</v>
      </c>
      <c r="J444" s="121">
        <v>1</v>
      </c>
      <c r="K444" s="116" t="s">
        <v>34</v>
      </c>
      <c r="L444" s="126">
        <v>69685.363709960002</v>
      </c>
      <c r="M444" s="123">
        <v>70407.594118171663</v>
      </c>
      <c r="N444" s="123">
        <f t="shared" si="24"/>
        <v>722.23040821166069</v>
      </c>
      <c r="O444" s="127">
        <f t="shared" si="25"/>
        <v>1.0364162139092539E-2</v>
      </c>
      <c r="Q444" s="126">
        <v>151323.87037662667</v>
      </c>
      <c r="R444" s="123">
        <v>152046.10078483832</v>
      </c>
      <c r="S444" s="123">
        <f t="shared" si="26"/>
        <v>722.23040821164614</v>
      </c>
      <c r="T444" s="127">
        <f t="shared" si="27"/>
        <v>4.7727460737959099E-3</v>
      </c>
    </row>
    <row r="445" spans="1:20" s="116" customFormat="1" ht="13" x14ac:dyDescent="0.3">
      <c r="A445" s="116">
        <v>439</v>
      </c>
      <c r="B445" s="125" t="s">
        <v>43</v>
      </c>
      <c r="C445" s="118">
        <v>2.2176000000000005</v>
      </c>
      <c r="D445" s="119">
        <v>292.04994586666669</v>
      </c>
      <c r="E445" s="120">
        <v>0.21774279557635032</v>
      </c>
      <c r="F445" s="121">
        <v>1</v>
      </c>
      <c r="G445" s="120">
        <v>0.48022245870867541</v>
      </c>
      <c r="H445" s="118">
        <v>2.4600000000000004</v>
      </c>
      <c r="I445" s="116">
        <v>0</v>
      </c>
      <c r="J445" s="121">
        <v>1</v>
      </c>
      <c r="K445" s="116" t="s">
        <v>34</v>
      </c>
      <c r="L445" s="126">
        <v>38080.262135702666</v>
      </c>
      <c r="M445" s="123">
        <v>36727.020963774667</v>
      </c>
      <c r="N445" s="123">
        <f t="shared" si="24"/>
        <v>-1353.2411719279989</v>
      </c>
      <c r="O445" s="127">
        <f t="shared" si="25"/>
        <v>-3.5536550854235044E-2</v>
      </c>
      <c r="Q445" s="126">
        <v>59293.712135702663</v>
      </c>
      <c r="R445" s="123">
        <v>57940.470963774671</v>
      </c>
      <c r="S445" s="123">
        <f t="shared" si="26"/>
        <v>-1353.2411719279917</v>
      </c>
      <c r="T445" s="127">
        <f t="shared" si="27"/>
        <v>-2.2822675848509767E-2</v>
      </c>
    </row>
    <row r="446" spans="1:20" s="116" customFormat="1" ht="13" x14ac:dyDescent="0.3">
      <c r="A446" s="116">
        <v>440</v>
      </c>
      <c r="B446" s="125" t="s">
        <v>43</v>
      </c>
      <c r="C446" s="118">
        <v>0.62490000000000012</v>
      </c>
      <c r="D446" s="119">
        <v>109.24188906666666</v>
      </c>
      <c r="E446" s="120">
        <v>0.29828107734364118</v>
      </c>
      <c r="F446" s="121">
        <v>1</v>
      </c>
      <c r="G446" s="120">
        <v>0.51968824996209728</v>
      </c>
      <c r="H446" s="118">
        <v>0.6100000000000001</v>
      </c>
      <c r="I446" s="116">
        <v>0</v>
      </c>
      <c r="J446" s="121">
        <v>1</v>
      </c>
      <c r="K446" s="116" t="s">
        <v>34</v>
      </c>
      <c r="L446" s="126">
        <v>20284.007436258664</v>
      </c>
      <c r="M446" s="123">
        <v>20224.734589976</v>
      </c>
      <c r="N446" s="123">
        <f t="shared" si="24"/>
        <v>-59.272846282663522</v>
      </c>
      <c r="O446" s="127">
        <f t="shared" si="25"/>
        <v>-2.9221467438781544E-3</v>
      </c>
      <c r="Q446" s="126">
        <v>26018.207436258665</v>
      </c>
      <c r="R446" s="123">
        <v>25958.934589976001</v>
      </c>
      <c r="S446" s="123">
        <f t="shared" si="26"/>
        <v>-59.272846282663522</v>
      </c>
      <c r="T446" s="127">
        <f t="shared" si="27"/>
        <v>-2.2781295147974562E-3</v>
      </c>
    </row>
    <row r="447" spans="1:20" s="116" customFormat="1" ht="13" x14ac:dyDescent="0.3">
      <c r="A447" s="116">
        <v>441</v>
      </c>
      <c r="B447" s="125" t="s">
        <v>43</v>
      </c>
      <c r="C447" s="118">
        <v>2.4630391666666669</v>
      </c>
      <c r="D447" s="119">
        <v>457.53106007499997</v>
      </c>
      <c r="E447" s="120">
        <v>0.24639562539030591</v>
      </c>
      <c r="F447" s="121">
        <v>1</v>
      </c>
      <c r="G447" s="120">
        <v>0.59380558555796847</v>
      </c>
      <c r="H447" s="118">
        <v>1.18</v>
      </c>
      <c r="I447" s="116">
        <v>0</v>
      </c>
      <c r="J447" s="121">
        <v>1</v>
      </c>
      <c r="K447" s="116" t="s">
        <v>34</v>
      </c>
      <c r="L447" s="126">
        <v>40605.021864955997</v>
      </c>
      <c r="M447" s="123">
        <v>40365.176909353417</v>
      </c>
      <c r="N447" s="123">
        <f t="shared" si="24"/>
        <v>-239.84495560258074</v>
      </c>
      <c r="O447" s="127">
        <f t="shared" si="25"/>
        <v>-5.9067806046320089E-3</v>
      </c>
      <c r="Q447" s="126">
        <v>69069.801031622672</v>
      </c>
      <c r="R447" s="123">
        <v>68829.956076020084</v>
      </c>
      <c r="S447" s="123">
        <f t="shared" si="26"/>
        <v>-239.84495560258802</v>
      </c>
      <c r="T447" s="127">
        <f t="shared" si="27"/>
        <v>-3.4725010354782729E-3</v>
      </c>
    </row>
    <row r="448" spans="1:20" s="116" customFormat="1" ht="13" x14ac:dyDescent="0.3">
      <c r="A448" s="116">
        <v>442</v>
      </c>
      <c r="B448" s="125" t="s">
        <v>43</v>
      </c>
      <c r="C448" s="118">
        <v>2.52</v>
      </c>
      <c r="D448" s="119">
        <v>30.359388091666663</v>
      </c>
      <c r="E448" s="120">
        <v>4.3365403845701325E-2</v>
      </c>
      <c r="F448" s="121">
        <v>1</v>
      </c>
      <c r="G448" s="120">
        <v>0.90097210392777738</v>
      </c>
      <c r="H448" s="118">
        <v>2.8000000000000003</v>
      </c>
      <c r="I448" s="116">
        <v>0</v>
      </c>
      <c r="J448" s="121">
        <v>1</v>
      </c>
      <c r="K448" s="116" t="s">
        <v>34</v>
      </c>
      <c r="L448" s="126">
        <v>33749.861577764001</v>
      </c>
      <c r="M448" s="123">
        <v>31865.532531614914</v>
      </c>
      <c r="N448" s="123">
        <f t="shared" si="24"/>
        <v>-1884.3290461490869</v>
      </c>
      <c r="O448" s="127">
        <f t="shared" si="25"/>
        <v>-5.5832200727915629E-2</v>
      </c>
      <c r="Q448" s="126">
        <v>35453.078244430668</v>
      </c>
      <c r="R448" s="123">
        <v>33568.749198281577</v>
      </c>
      <c r="S448" s="123">
        <f t="shared" si="26"/>
        <v>-1884.3290461490906</v>
      </c>
      <c r="T448" s="127">
        <f t="shared" si="27"/>
        <v>-5.3149941823319682E-2</v>
      </c>
    </row>
    <row r="449" spans="1:20" s="116" customFormat="1" ht="13" x14ac:dyDescent="0.3">
      <c r="A449" s="116">
        <v>443</v>
      </c>
      <c r="B449" s="125" t="s">
        <v>43</v>
      </c>
      <c r="C449" s="118">
        <v>23.746936000000005</v>
      </c>
      <c r="D449" s="119">
        <v>8328.3873079999994</v>
      </c>
      <c r="E449" s="120">
        <v>0.46534362997473822</v>
      </c>
      <c r="F449" s="121">
        <v>0.68602999999999981</v>
      </c>
      <c r="G449" s="120">
        <v>0.72547010035110793</v>
      </c>
      <c r="H449" s="118">
        <v>26.22</v>
      </c>
      <c r="I449" s="116">
        <v>12</v>
      </c>
      <c r="J449" s="121">
        <v>1</v>
      </c>
      <c r="K449" s="116" t="s">
        <v>35</v>
      </c>
      <c r="L449" s="126">
        <v>246951.05609863999</v>
      </c>
      <c r="M449" s="123">
        <v>274527.1357222533</v>
      </c>
      <c r="N449" s="123">
        <f t="shared" si="24"/>
        <v>27576.079623613303</v>
      </c>
      <c r="O449" s="127">
        <f t="shared" si="25"/>
        <v>0.11166617409645153</v>
      </c>
      <c r="Q449" s="126">
        <v>632066.44193197321</v>
      </c>
      <c r="R449" s="123">
        <v>659642.52155558649</v>
      </c>
      <c r="S449" s="123">
        <f t="shared" si="26"/>
        <v>27576.079623613274</v>
      </c>
      <c r="T449" s="127">
        <f t="shared" si="27"/>
        <v>4.3628450735850297E-2</v>
      </c>
    </row>
    <row r="450" spans="1:20" s="116" customFormat="1" ht="13" x14ac:dyDescent="0.3">
      <c r="A450" s="116">
        <v>444</v>
      </c>
      <c r="B450" s="125" t="s">
        <v>43</v>
      </c>
      <c r="C450" s="118">
        <v>8.3126046666666671</v>
      </c>
      <c r="D450" s="119">
        <v>4767.7614739999999</v>
      </c>
      <c r="E450" s="120">
        <v>0.75319885624064886</v>
      </c>
      <c r="F450" s="121">
        <v>1</v>
      </c>
      <c r="G450" s="120">
        <v>4.611630369885511E-2</v>
      </c>
      <c r="H450" s="118">
        <v>9.2000000000000011</v>
      </c>
      <c r="I450" s="116">
        <v>0</v>
      </c>
      <c r="J450" s="121">
        <v>1</v>
      </c>
      <c r="K450" s="116" t="s">
        <v>34</v>
      </c>
      <c r="L450" s="126">
        <v>174443.07662958666</v>
      </c>
      <c r="M450" s="123">
        <v>178714.57076592671</v>
      </c>
      <c r="N450" s="123">
        <f t="shared" si="24"/>
        <v>4271.494136340043</v>
      </c>
      <c r="O450" s="127">
        <f t="shared" si="25"/>
        <v>2.4486464116946046E-2</v>
      </c>
      <c r="Q450" s="126">
        <v>443977.10329625325</v>
      </c>
      <c r="R450" s="123">
        <v>448248.59743259335</v>
      </c>
      <c r="S450" s="123">
        <f t="shared" si="26"/>
        <v>4271.4941363401012</v>
      </c>
      <c r="T450" s="127">
        <f t="shared" si="27"/>
        <v>9.6209784347591806E-3</v>
      </c>
    </row>
    <row r="451" spans="1:20" s="116" customFormat="1" ht="13" x14ac:dyDescent="0.3">
      <c r="A451" s="116">
        <v>445</v>
      </c>
      <c r="B451" s="125" t="s">
        <v>43</v>
      </c>
      <c r="C451" s="118">
        <v>4.1645150000000006</v>
      </c>
      <c r="D451" s="119">
        <v>1150.6812083583334</v>
      </c>
      <c r="E451" s="120">
        <v>0.34934071871113326</v>
      </c>
      <c r="F451" s="121">
        <v>1</v>
      </c>
      <c r="G451" s="120">
        <v>0.48181995208031114</v>
      </c>
      <c r="H451" s="118">
        <v>4.2999999999999989</v>
      </c>
      <c r="I451" s="116">
        <v>0</v>
      </c>
      <c r="J451" s="121">
        <v>1</v>
      </c>
      <c r="K451" s="116" t="s">
        <v>34</v>
      </c>
      <c r="L451" s="126">
        <v>67249.429856285336</v>
      </c>
      <c r="M451" s="123">
        <v>67479.207660245593</v>
      </c>
      <c r="N451" s="123">
        <f t="shared" si="24"/>
        <v>229.77780396025628</v>
      </c>
      <c r="O451" s="127">
        <f t="shared" si="25"/>
        <v>3.4167992866452612E-3</v>
      </c>
      <c r="Q451" s="126">
        <v>133167.82235628535</v>
      </c>
      <c r="R451" s="123">
        <v>133397.60016024561</v>
      </c>
      <c r="S451" s="123">
        <f t="shared" si="26"/>
        <v>229.77780396025628</v>
      </c>
      <c r="T451" s="127">
        <f t="shared" si="27"/>
        <v>1.7254754181193612E-3</v>
      </c>
    </row>
    <row r="452" spans="1:20" s="116" customFormat="1" ht="13" x14ac:dyDescent="0.3">
      <c r="A452" s="116">
        <v>446</v>
      </c>
      <c r="B452" s="125" t="s">
        <v>43</v>
      </c>
      <c r="C452" s="118">
        <v>7.3468526666666678</v>
      </c>
      <c r="D452" s="119">
        <v>2803.6479843333327</v>
      </c>
      <c r="E452" s="120">
        <v>0.45748081712660144</v>
      </c>
      <c r="F452" s="121">
        <v>1</v>
      </c>
      <c r="G452" s="120">
        <v>0.2255139136833697</v>
      </c>
      <c r="H452" s="118">
        <v>8</v>
      </c>
      <c r="I452" s="116">
        <v>0</v>
      </c>
      <c r="J452" s="121">
        <v>1</v>
      </c>
      <c r="K452" s="116" t="s">
        <v>34</v>
      </c>
      <c r="L452" s="126">
        <v>127353.74987357999</v>
      </c>
      <c r="M452" s="123">
        <v>128079.78493515668</v>
      </c>
      <c r="N452" s="123">
        <f t="shared" si="24"/>
        <v>726.03506157669472</v>
      </c>
      <c r="O452" s="127">
        <f t="shared" si="25"/>
        <v>5.7009319497651747E-3</v>
      </c>
      <c r="Q452" s="126">
        <v>285468.78654024663</v>
      </c>
      <c r="R452" s="123">
        <v>286194.82160182332</v>
      </c>
      <c r="S452" s="123">
        <f t="shared" si="26"/>
        <v>726.03506157669472</v>
      </c>
      <c r="T452" s="127">
        <f t="shared" si="27"/>
        <v>2.5433080456042615E-3</v>
      </c>
    </row>
    <row r="453" spans="1:20" s="116" customFormat="1" ht="13" x14ac:dyDescent="0.3">
      <c r="A453" s="116">
        <v>447</v>
      </c>
      <c r="B453" s="125" t="s">
        <v>43</v>
      </c>
      <c r="C453" s="118">
        <v>11.97</v>
      </c>
      <c r="D453" s="119">
        <v>6061.6992036666661</v>
      </c>
      <c r="E453" s="120">
        <v>0.70439276987686639</v>
      </c>
      <c r="F453" s="121">
        <v>1</v>
      </c>
      <c r="G453" s="120">
        <v>0.11621067554487186</v>
      </c>
      <c r="H453" s="118">
        <v>13.300000000000002</v>
      </c>
      <c r="I453" s="116">
        <v>0</v>
      </c>
      <c r="J453" s="121">
        <v>1</v>
      </c>
      <c r="K453" s="116" t="s">
        <v>34</v>
      </c>
      <c r="L453" s="126">
        <v>222846.07726629335</v>
      </c>
      <c r="M453" s="123">
        <v>227155.3948524633</v>
      </c>
      <c r="N453" s="123">
        <f t="shared" si="24"/>
        <v>4309.3175861699565</v>
      </c>
      <c r="O453" s="127">
        <f t="shared" si="25"/>
        <v>1.9337641653976573E-2</v>
      </c>
      <c r="Q453" s="126">
        <v>567847.52809962677</v>
      </c>
      <c r="R453" s="123">
        <v>572156.8456857967</v>
      </c>
      <c r="S453" s="123">
        <f t="shared" si="26"/>
        <v>4309.3175861699274</v>
      </c>
      <c r="T453" s="127">
        <f t="shared" si="27"/>
        <v>7.5888638638466933E-3</v>
      </c>
    </row>
    <row r="454" spans="1:20" s="116" customFormat="1" ht="13" x14ac:dyDescent="0.3">
      <c r="A454" s="116">
        <v>448</v>
      </c>
      <c r="B454" s="125" t="s">
        <v>43</v>
      </c>
      <c r="C454" s="118">
        <v>0.79819356666666674</v>
      </c>
      <c r="D454" s="119">
        <v>185.64320664166667</v>
      </c>
      <c r="E454" s="120">
        <v>0.30078199479448536</v>
      </c>
      <c r="F454" s="121">
        <v>1</v>
      </c>
      <c r="G454" s="120">
        <v>0.64845220961582273</v>
      </c>
      <c r="H454" s="118">
        <v>0.70000000000000007</v>
      </c>
      <c r="I454" s="116">
        <v>0</v>
      </c>
      <c r="J454" s="121">
        <v>1</v>
      </c>
      <c r="K454" s="116" t="s">
        <v>34</v>
      </c>
      <c r="L454" s="126">
        <v>23565.938118314665</v>
      </c>
      <c r="M454" s="123">
        <v>23407.872874004417</v>
      </c>
      <c r="N454" s="123">
        <f t="shared" si="24"/>
        <v>-158.06524431024809</v>
      </c>
      <c r="O454" s="127">
        <f t="shared" si="25"/>
        <v>-6.7073605776552993E-3</v>
      </c>
      <c r="Q454" s="126">
        <v>34659.991451647998</v>
      </c>
      <c r="R454" s="123">
        <v>34501.926207337754</v>
      </c>
      <c r="S454" s="123">
        <f t="shared" si="26"/>
        <v>-158.06524431024445</v>
      </c>
      <c r="T454" s="127">
        <f t="shared" si="27"/>
        <v>-4.5604524897460367E-3</v>
      </c>
    </row>
    <row r="455" spans="1:20" s="116" customFormat="1" ht="13" x14ac:dyDescent="0.3">
      <c r="A455" s="116">
        <v>449</v>
      </c>
      <c r="B455" s="125" t="s">
        <v>43</v>
      </c>
      <c r="C455" s="118">
        <v>41.982633333333332</v>
      </c>
      <c r="D455" s="119">
        <v>19653.996471666665</v>
      </c>
      <c r="E455" s="120">
        <v>0.6054295560642059</v>
      </c>
      <c r="F455" s="121">
        <v>1</v>
      </c>
      <c r="G455" s="120">
        <v>0.29610549771532391</v>
      </c>
      <c r="H455" s="118">
        <v>45</v>
      </c>
      <c r="I455" s="116">
        <v>0</v>
      </c>
      <c r="J455" s="121">
        <v>1</v>
      </c>
      <c r="K455" s="116" t="s">
        <v>34</v>
      </c>
      <c r="L455" s="126">
        <v>551341.15960606665</v>
      </c>
      <c r="M455" s="123">
        <v>566860.74946611666</v>
      </c>
      <c r="N455" s="123">
        <f t="shared" si="24"/>
        <v>15519.589860050008</v>
      </c>
      <c r="O455" s="127">
        <f t="shared" si="25"/>
        <v>2.8148796057850565E-2</v>
      </c>
      <c r="Q455" s="126">
        <v>1598491.9804393998</v>
      </c>
      <c r="R455" s="123">
        <v>1614011.5702994498</v>
      </c>
      <c r="S455" s="123">
        <f t="shared" si="26"/>
        <v>15519.589860050008</v>
      </c>
      <c r="T455" s="127">
        <f t="shared" si="27"/>
        <v>9.7088944142115254E-3</v>
      </c>
    </row>
    <row r="456" spans="1:20" s="116" customFormat="1" ht="13" x14ac:dyDescent="0.3">
      <c r="A456" s="116">
        <v>450</v>
      </c>
      <c r="B456" s="125" t="s">
        <v>43</v>
      </c>
      <c r="C456" s="118">
        <v>1.9890000000000005</v>
      </c>
      <c r="D456" s="119">
        <v>180.00095254999999</v>
      </c>
      <c r="E456" s="120">
        <v>0.30757490186703818</v>
      </c>
      <c r="F456" s="121">
        <v>1</v>
      </c>
      <c r="G456" s="120">
        <v>0.62152551833402203</v>
      </c>
      <c r="H456" s="118">
        <v>2.2100000000000004</v>
      </c>
      <c r="I456" s="116">
        <v>0</v>
      </c>
      <c r="J456" s="121">
        <v>1</v>
      </c>
      <c r="K456" s="116" t="s">
        <v>34</v>
      </c>
      <c r="L456" s="126">
        <v>32762.024377037334</v>
      </c>
      <c r="M456" s="123">
        <v>31645.002887982835</v>
      </c>
      <c r="N456" s="123">
        <f t="shared" ref="N456:N519" si="28">M456-L456</f>
        <v>-1117.0214890544994</v>
      </c>
      <c r="O456" s="127">
        <f t="shared" ref="O456:O519" si="29">N456/L456</f>
        <v>-3.4095008177742879E-2</v>
      </c>
      <c r="Q456" s="126">
        <v>43958.597710370668</v>
      </c>
      <c r="R456" s="123">
        <v>42841.576221316165</v>
      </c>
      <c r="S456" s="123">
        <f t="shared" ref="S456:S519" si="30">R456-Q456</f>
        <v>-1117.021489054503</v>
      </c>
      <c r="T456" s="127">
        <f t="shared" ref="T456:T519" si="31">S456/Q456</f>
        <v>-2.5410762563769781E-2</v>
      </c>
    </row>
    <row r="457" spans="1:20" s="116" customFormat="1" ht="13" x14ac:dyDescent="0.3">
      <c r="A457" s="116">
        <v>451</v>
      </c>
      <c r="B457" s="125" t="s">
        <v>43</v>
      </c>
      <c r="C457" s="118">
        <v>0.38179239999999998</v>
      </c>
      <c r="D457" s="119">
        <v>112.43733656666667</v>
      </c>
      <c r="E457" s="120">
        <v>0.38246435118089067</v>
      </c>
      <c r="F457" s="121">
        <v>1</v>
      </c>
      <c r="G457" s="120">
        <v>0.52194088974204034</v>
      </c>
      <c r="H457" s="118">
        <v>0.39999999999999997</v>
      </c>
      <c r="I457" s="116">
        <v>0</v>
      </c>
      <c r="J457" s="121">
        <v>1</v>
      </c>
      <c r="K457" s="116" t="s">
        <v>34</v>
      </c>
      <c r="L457" s="126">
        <v>18587.059349825333</v>
      </c>
      <c r="M457" s="123">
        <v>18682.178599017665</v>
      </c>
      <c r="N457" s="123">
        <f t="shared" si="28"/>
        <v>95.119249192332063</v>
      </c>
      <c r="O457" s="127">
        <f t="shared" si="29"/>
        <v>5.1174985457409601E-3</v>
      </c>
      <c r="Q457" s="126">
        <v>25138.001849825334</v>
      </c>
      <c r="R457" s="123">
        <v>25233.121099017666</v>
      </c>
      <c r="S457" s="123">
        <f t="shared" si="30"/>
        <v>95.119249192332063</v>
      </c>
      <c r="T457" s="127">
        <f t="shared" si="31"/>
        <v>3.7838826554542951E-3</v>
      </c>
    </row>
    <row r="458" spans="1:20" s="116" customFormat="1" ht="13" x14ac:dyDescent="0.3">
      <c r="A458" s="116">
        <v>452</v>
      </c>
      <c r="B458" s="125" t="s">
        <v>43</v>
      </c>
      <c r="C458" s="118">
        <v>3.7800000000000007</v>
      </c>
      <c r="D458" s="119">
        <v>1386.4627425000001</v>
      </c>
      <c r="E458" s="120">
        <v>0.53529841170712666</v>
      </c>
      <c r="F458" s="121">
        <v>1</v>
      </c>
      <c r="G458" s="120">
        <v>0.12361090248325934</v>
      </c>
      <c r="H458" s="118">
        <v>4.2000000000000011</v>
      </c>
      <c r="I458" s="116">
        <v>0</v>
      </c>
      <c r="J458" s="121">
        <v>1</v>
      </c>
      <c r="K458" s="116" t="s">
        <v>34</v>
      </c>
      <c r="L458" s="126">
        <v>74049.818558300001</v>
      </c>
      <c r="M458" s="123">
        <v>73213.712439391689</v>
      </c>
      <c r="N458" s="123">
        <f t="shared" si="28"/>
        <v>-836.10611890831206</v>
      </c>
      <c r="O458" s="127">
        <f t="shared" si="29"/>
        <v>-1.1291129879677411E-2</v>
      </c>
      <c r="Q458" s="126">
        <v>155289.41772496665</v>
      </c>
      <c r="R458" s="123">
        <v>154453.31160605833</v>
      </c>
      <c r="S458" s="123">
        <f t="shared" si="30"/>
        <v>-836.10611890832661</v>
      </c>
      <c r="T458" s="127">
        <f t="shared" si="31"/>
        <v>-5.3841796250994741E-3</v>
      </c>
    </row>
    <row r="459" spans="1:20" s="116" customFormat="1" ht="13" x14ac:dyDescent="0.3">
      <c r="A459" s="116">
        <v>453</v>
      </c>
      <c r="B459" s="125" t="s">
        <v>43</v>
      </c>
      <c r="C459" s="118">
        <v>0.27216000000000001</v>
      </c>
      <c r="D459" s="119">
        <v>13.662588308333333</v>
      </c>
      <c r="E459" s="120">
        <v>9.6237450353653761E-2</v>
      </c>
      <c r="F459" s="121">
        <v>1</v>
      </c>
      <c r="G459" s="120">
        <v>0.79693975989140342</v>
      </c>
      <c r="H459" s="118">
        <v>0.29999999999999993</v>
      </c>
      <c r="I459" s="116">
        <v>0</v>
      </c>
      <c r="J459" s="121">
        <v>1</v>
      </c>
      <c r="K459" s="116" t="s">
        <v>34</v>
      </c>
      <c r="L459" s="126">
        <v>16134.259675381334</v>
      </c>
      <c r="M459" s="123">
        <v>15926.686743054417</v>
      </c>
      <c r="N459" s="123">
        <f t="shared" si="28"/>
        <v>-207.572932326917</v>
      </c>
      <c r="O459" s="127">
        <f t="shared" si="29"/>
        <v>-1.2865352145264205E-2</v>
      </c>
      <c r="Q459" s="126">
        <v>17071.296342048001</v>
      </c>
      <c r="R459" s="123">
        <v>16863.723409721082</v>
      </c>
      <c r="S459" s="123">
        <f t="shared" si="30"/>
        <v>-207.57293232691882</v>
      </c>
      <c r="T459" s="127">
        <f t="shared" si="31"/>
        <v>-1.2159178082782716E-2</v>
      </c>
    </row>
    <row r="460" spans="1:20" s="116" customFormat="1" ht="13" x14ac:dyDescent="0.3">
      <c r="A460" s="116">
        <v>454</v>
      </c>
      <c r="B460" s="125" t="s">
        <v>43</v>
      </c>
      <c r="C460" s="118">
        <v>23.532169999999997</v>
      </c>
      <c r="D460" s="119">
        <v>123.95260292500001</v>
      </c>
      <c r="E460" s="120">
        <v>6.6248086742519948E-3</v>
      </c>
      <c r="F460" s="121">
        <v>0</v>
      </c>
      <c r="G460" s="120">
        <v>1</v>
      </c>
      <c r="H460" s="118">
        <v>0</v>
      </c>
      <c r="I460" s="116">
        <v>368</v>
      </c>
      <c r="J460" s="121">
        <v>1</v>
      </c>
      <c r="K460" s="116" t="s">
        <v>34</v>
      </c>
      <c r="L460" s="126">
        <v>100951.23409241735</v>
      </c>
      <c r="M460" s="123">
        <v>85638.817333016588</v>
      </c>
      <c r="N460" s="123">
        <f t="shared" si="28"/>
        <v>-15312.416759400759</v>
      </c>
      <c r="O460" s="127">
        <f t="shared" si="29"/>
        <v>-0.15168132313650345</v>
      </c>
      <c r="Q460" s="126">
        <v>122245.51575908401</v>
      </c>
      <c r="R460" s="123">
        <v>106933.09899968325</v>
      </c>
      <c r="S460" s="123">
        <f t="shared" si="30"/>
        <v>-15312.416759400759</v>
      </c>
      <c r="T460" s="127">
        <f t="shared" si="31"/>
        <v>-0.12525953745066432</v>
      </c>
    </row>
    <row r="461" spans="1:20" s="116" customFormat="1" ht="13" x14ac:dyDescent="0.3">
      <c r="A461" s="116">
        <v>455</v>
      </c>
      <c r="B461" s="125" t="s">
        <v>43</v>
      </c>
      <c r="C461" s="118">
        <v>13.344200000000001</v>
      </c>
      <c r="D461" s="119">
        <v>6790.6606602499996</v>
      </c>
      <c r="E461" s="120">
        <v>0.70470647570317757</v>
      </c>
      <c r="F461" s="121">
        <v>1</v>
      </c>
      <c r="G461" s="120">
        <v>0.16074182546840032</v>
      </c>
      <c r="H461" s="118">
        <v>11.799999999999999</v>
      </c>
      <c r="I461" s="116">
        <v>0</v>
      </c>
      <c r="J461" s="121">
        <v>1</v>
      </c>
      <c r="K461" s="116" t="s">
        <v>34</v>
      </c>
      <c r="L461" s="126">
        <v>236608.29226265335</v>
      </c>
      <c r="M461" s="123">
        <v>245119.82681535583</v>
      </c>
      <c r="N461" s="123">
        <f t="shared" si="28"/>
        <v>8511.5345527024765</v>
      </c>
      <c r="O461" s="127">
        <f t="shared" si="29"/>
        <v>3.5973103357062483E-2</v>
      </c>
      <c r="Q461" s="126">
        <v>614129.51726265321</v>
      </c>
      <c r="R461" s="123">
        <v>622641.05181535578</v>
      </c>
      <c r="S461" s="123">
        <f t="shared" si="30"/>
        <v>8511.5345527025638</v>
      </c>
      <c r="T461" s="127">
        <f t="shared" si="31"/>
        <v>1.3859510597440179E-2</v>
      </c>
    </row>
    <row r="462" spans="1:20" s="116" customFormat="1" ht="13" x14ac:dyDescent="0.3">
      <c r="A462" s="116">
        <v>456</v>
      </c>
      <c r="B462" s="125" t="s">
        <v>43</v>
      </c>
      <c r="C462" s="118">
        <v>1.92445</v>
      </c>
      <c r="D462" s="119">
        <v>79.917333333333332</v>
      </c>
      <c r="E462" s="120">
        <v>5.200256464314934E-2</v>
      </c>
      <c r="F462" s="121">
        <v>0.10157583333333331</v>
      </c>
      <c r="G462" s="120">
        <v>0.94450756881574605</v>
      </c>
      <c r="H462" s="118">
        <v>2.0399999999999996</v>
      </c>
      <c r="I462" s="116">
        <v>0</v>
      </c>
      <c r="J462" s="121">
        <v>1</v>
      </c>
      <c r="K462" s="116" t="s">
        <v>34</v>
      </c>
      <c r="L462" s="126">
        <v>15155.470175</v>
      </c>
      <c r="M462" s="123">
        <v>14067.575264999998</v>
      </c>
      <c r="N462" s="123">
        <f t="shared" si="28"/>
        <v>-1087.8949100000027</v>
      </c>
      <c r="O462" s="127">
        <f t="shared" si="29"/>
        <v>-7.1782326608023084E-2</v>
      </c>
      <c r="Q462" s="126">
        <v>18561.896008333333</v>
      </c>
      <c r="R462" s="123">
        <v>17474.00109833333</v>
      </c>
      <c r="S462" s="123">
        <f t="shared" si="30"/>
        <v>-1087.8949100000027</v>
      </c>
      <c r="T462" s="127">
        <f t="shared" si="31"/>
        <v>-5.8609040235523033E-2</v>
      </c>
    </row>
    <row r="463" spans="1:20" s="116" customFormat="1" ht="13" x14ac:dyDescent="0.3">
      <c r="A463" s="116">
        <v>457</v>
      </c>
      <c r="B463" s="125" t="s">
        <v>43</v>
      </c>
      <c r="C463" s="118">
        <v>21.150000000000002</v>
      </c>
      <c r="D463" s="119">
        <v>5933.8297148333331</v>
      </c>
      <c r="E463" s="120">
        <v>0.610987143649524</v>
      </c>
      <c r="F463" s="121">
        <v>0.16151000000000001</v>
      </c>
      <c r="G463" s="120">
        <v>0.10023663083243251</v>
      </c>
      <c r="H463" s="118">
        <v>23.5</v>
      </c>
      <c r="I463" s="116">
        <v>0</v>
      </c>
      <c r="J463" s="121">
        <v>2</v>
      </c>
      <c r="K463" s="116" t="s">
        <v>34</v>
      </c>
      <c r="L463" s="126">
        <v>228449.54262985333</v>
      </c>
      <c r="M463" s="123">
        <v>224227.36651493501</v>
      </c>
      <c r="N463" s="123">
        <f t="shared" si="28"/>
        <v>-4222.1761149183149</v>
      </c>
      <c r="O463" s="127">
        <f t="shared" si="29"/>
        <v>-1.8481875981512994E-2</v>
      </c>
      <c r="Q463" s="126">
        <v>570415.86596318672</v>
      </c>
      <c r="R463" s="123">
        <v>566193.6898482684</v>
      </c>
      <c r="S463" s="123">
        <f t="shared" si="30"/>
        <v>-4222.1761149183149</v>
      </c>
      <c r="T463" s="127">
        <f t="shared" si="31"/>
        <v>-7.4019261504742299E-3</v>
      </c>
    </row>
    <row r="464" spans="1:20" s="116" customFormat="1" ht="13" x14ac:dyDescent="0.3">
      <c r="A464" s="116">
        <v>458</v>
      </c>
      <c r="B464" s="125" t="s">
        <v>43</v>
      </c>
      <c r="C464" s="118">
        <v>8.0251306666666657</v>
      </c>
      <c r="D464" s="119">
        <v>4948.1168413333335</v>
      </c>
      <c r="E464" s="120">
        <v>0.80973218968246286</v>
      </c>
      <c r="F464" s="121">
        <v>0.12182000000000003</v>
      </c>
      <c r="G464" s="120">
        <v>0.11492746584991986</v>
      </c>
      <c r="H464" s="118">
        <v>7.47</v>
      </c>
      <c r="I464" s="116">
        <v>0</v>
      </c>
      <c r="J464" s="121">
        <v>2</v>
      </c>
      <c r="K464" s="116" t="s">
        <v>34</v>
      </c>
      <c r="L464" s="126">
        <v>138181.74645630666</v>
      </c>
      <c r="M464" s="123">
        <v>145703.36476192001</v>
      </c>
      <c r="N464" s="123">
        <f t="shared" si="28"/>
        <v>7521.618305613345</v>
      </c>
      <c r="O464" s="127">
        <f t="shared" si="29"/>
        <v>5.443279230800354E-2</v>
      </c>
      <c r="Q464" s="126">
        <v>408351.59562297334</v>
      </c>
      <c r="R464" s="123">
        <v>415873.21392858669</v>
      </c>
      <c r="S464" s="123">
        <f t="shared" si="30"/>
        <v>7521.618305613345</v>
      </c>
      <c r="T464" s="127">
        <f t="shared" si="31"/>
        <v>1.8419465936305474E-2</v>
      </c>
    </row>
    <row r="465" spans="1:20" s="116" customFormat="1" ht="13" x14ac:dyDescent="0.3">
      <c r="A465" s="116">
        <v>459</v>
      </c>
      <c r="B465" s="125" t="s">
        <v>43</v>
      </c>
      <c r="C465" s="118">
        <v>9.9899999999999984</v>
      </c>
      <c r="D465" s="119">
        <v>3962.7173230833328</v>
      </c>
      <c r="E465" s="120">
        <v>0.60994074220533911</v>
      </c>
      <c r="F465" s="121">
        <v>1</v>
      </c>
      <c r="G465" s="120">
        <v>9.2125556961522137E-2</v>
      </c>
      <c r="H465" s="118">
        <v>11.099999999999996</v>
      </c>
      <c r="I465" s="116">
        <v>0</v>
      </c>
      <c r="J465" s="121">
        <v>1</v>
      </c>
      <c r="K465" s="116" t="s">
        <v>34</v>
      </c>
      <c r="L465" s="126">
        <v>170872.28657334665</v>
      </c>
      <c r="M465" s="123">
        <v>170928.15621047749</v>
      </c>
      <c r="N465" s="123">
        <f t="shared" si="28"/>
        <v>55.869637130846968</v>
      </c>
      <c r="O465" s="127">
        <f t="shared" si="29"/>
        <v>3.2696722359869056E-4</v>
      </c>
      <c r="Q465" s="126">
        <v>401269.85990667995</v>
      </c>
      <c r="R465" s="123">
        <v>401325.72954381083</v>
      </c>
      <c r="S465" s="123">
        <f t="shared" si="30"/>
        <v>55.869637130876072</v>
      </c>
      <c r="T465" s="127">
        <f t="shared" si="31"/>
        <v>1.3923207973773365E-4</v>
      </c>
    </row>
    <row r="466" spans="1:20" s="116" customFormat="1" ht="13" x14ac:dyDescent="0.3">
      <c r="A466" s="116">
        <v>460</v>
      </c>
      <c r="B466" s="125" t="s">
        <v>43</v>
      </c>
      <c r="C466" s="118">
        <v>14.490000000000002</v>
      </c>
      <c r="D466" s="119">
        <v>5514.377199583334</v>
      </c>
      <c r="E466" s="120">
        <v>0.5428861362802998</v>
      </c>
      <c r="F466" s="121">
        <v>0.26568000000000008</v>
      </c>
      <c r="G466" s="120">
        <v>0.10587240404895382</v>
      </c>
      <c r="H466" s="118">
        <v>16.099999999999998</v>
      </c>
      <c r="I466" s="116">
        <v>0</v>
      </c>
      <c r="J466" s="121">
        <v>2</v>
      </c>
      <c r="K466" s="116" t="s">
        <v>34</v>
      </c>
      <c r="L466" s="126">
        <v>208758.33811346666</v>
      </c>
      <c r="M466" s="123">
        <v>204677.03282862916</v>
      </c>
      <c r="N466" s="123">
        <f t="shared" si="28"/>
        <v>-4081.3052848374937</v>
      </c>
      <c r="O466" s="127">
        <f t="shared" si="29"/>
        <v>-1.9550382139079767E-2</v>
      </c>
      <c r="Q466" s="126">
        <v>534253.78644679999</v>
      </c>
      <c r="R466" s="123">
        <v>530172.4811619625</v>
      </c>
      <c r="S466" s="123">
        <f t="shared" si="30"/>
        <v>-4081.3052848374937</v>
      </c>
      <c r="T466" s="127">
        <f t="shared" si="31"/>
        <v>-7.6392631898433956E-3</v>
      </c>
    </row>
    <row r="467" spans="1:20" s="116" customFormat="1" ht="13" x14ac:dyDescent="0.3">
      <c r="A467" s="116">
        <v>461</v>
      </c>
      <c r="B467" s="125" t="s">
        <v>43</v>
      </c>
      <c r="C467" s="118">
        <v>40.088086666666676</v>
      </c>
      <c r="D467" s="119">
        <v>16414.432206666668</v>
      </c>
      <c r="E467" s="120">
        <v>0.5551016211200881</v>
      </c>
      <c r="F467" s="121">
        <v>0.73432000000000019</v>
      </c>
      <c r="G467" s="120">
        <v>0.47768271531307316</v>
      </c>
      <c r="H467" s="118">
        <v>44.5</v>
      </c>
      <c r="I467" s="116">
        <v>0</v>
      </c>
      <c r="J467" s="121">
        <v>2</v>
      </c>
      <c r="K467" s="116" t="s">
        <v>34</v>
      </c>
      <c r="L467" s="126">
        <v>500561.70557220001</v>
      </c>
      <c r="M467" s="123">
        <v>529299.1372635999</v>
      </c>
      <c r="N467" s="123">
        <f t="shared" si="28"/>
        <v>28737.431691399892</v>
      </c>
      <c r="O467" s="127">
        <f t="shared" si="29"/>
        <v>5.7410367935656764E-2</v>
      </c>
      <c r="Q467" s="126">
        <v>1359245.8805722003</v>
      </c>
      <c r="R467" s="123">
        <v>1387983.3122636001</v>
      </c>
      <c r="S467" s="123">
        <f t="shared" si="30"/>
        <v>28737.431691399775</v>
      </c>
      <c r="T467" s="127">
        <f t="shared" si="31"/>
        <v>2.1142187813217583E-2</v>
      </c>
    </row>
    <row r="468" spans="1:20" s="116" customFormat="1" ht="13" x14ac:dyDescent="0.3">
      <c r="A468" s="116">
        <v>462</v>
      </c>
      <c r="B468" s="125" t="s">
        <v>43</v>
      </c>
      <c r="C468" s="118">
        <v>25.209572333333327</v>
      </c>
      <c r="D468" s="119">
        <v>14711.558175833334</v>
      </c>
      <c r="E468" s="120">
        <v>0.79608629280428289</v>
      </c>
      <c r="F468" s="121">
        <v>0.70635999999999999</v>
      </c>
      <c r="G468" s="120">
        <v>8.2029104812721076E-2</v>
      </c>
      <c r="H468" s="118">
        <v>28</v>
      </c>
      <c r="I468" s="116">
        <v>0</v>
      </c>
      <c r="J468" s="121">
        <v>2</v>
      </c>
      <c r="K468" s="116" t="s">
        <v>34</v>
      </c>
      <c r="L468" s="126">
        <v>445290.3183640666</v>
      </c>
      <c r="M468" s="123">
        <v>464397.65155115834</v>
      </c>
      <c r="N468" s="123">
        <f t="shared" si="28"/>
        <v>19107.333187091746</v>
      </c>
      <c r="O468" s="127">
        <f t="shared" si="29"/>
        <v>4.2909832976583399E-2</v>
      </c>
      <c r="Q468" s="126">
        <v>1267518.8883640666</v>
      </c>
      <c r="R468" s="123">
        <v>1286626.2215511582</v>
      </c>
      <c r="S468" s="123">
        <f t="shared" si="30"/>
        <v>19107.33318709163</v>
      </c>
      <c r="T468" s="127">
        <f t="shared" si="31"/>
        <v>1.5074594439971355E-2</v>
      </c>
    </row>
    <row r="469" spans="1:20" s="116" customFormat="1" ht="13" x14ac:dyDescent="0.3">
      <c r="A469" s="116">
        <v>463</v>
      </c>
      <c r="B469" s="125" t="s">
        <v>43</v>
      </c>
      <c r="C469" s="118">
        <v>11.053428333333335</v>
      </c>
      <c r="D469" s="119">
        <v>7539.6662122500011</v>
      </c>
      <c r="E469" s="120">
        <v>0.90766091689584716</v>
      </c>
      <c r="F469" s="121">
        <v>0.29363999999999996</v>
      </c>
      <c r="G469" s="120">
        <v>5.5258330861752469E-2</v>
      </c>
      <c r="H469" s="118">
        <v>11.64</v>
      </c>
      <c r="I469" s="116">
        <v>0</v>
      </c>
      <c r="J469" s="121">
        <v>2</v>
      </c>
      <c r="K469" s="116" t="s">
        <v>34</v>
      </c>
      <c r="L469" s="126">
        <v>213303.16307481332</v>
      </c>
      <c r="M469" s="123">
        <v>225316.7600948358</v>
      </c>
      <c r="N469" s="123">
        <f t="shared" si="28"/>
        <v>12013.597020022484</v>
      </c>
      <c r="O469" s="127">
        <f t="shared" si="29"/>
        <v>5.6321701220196488E-2</v>
      </c>
      <c r="Q469" s="126">
        <v>621973.43474148004</v>
      </c>
      <c r="R469" s="123">
        <v>633987.0317615025</v>
      </c>
      <c r="S469" s="123">
        <f t="shared" si="30"/>
        <v>12013.597020022455</v>
      </c>
      <c r="T469" s="127">
        <f t="shared" si="31"/>
        <v>1.9315289607209418E-2</v>
      </c>
    </row>
    <row r="470" spans="1:20" s="116" customFormat="1" ht="13" x14ac:dyDescent="0.3">
      <c r="A470" s="116">
        <v>464</v>
      </c>
      <c r="B470" s="125" t="s">
        <v>43</v>
      </c>
      <c r="C470" s="118">
        <v>52.158196666666669</v>
      </c>
      <c r="D470" s="119">
        <v>31266.714516916665</v>
      </c>
      <c r="E470" s="120">
        <v>0.76740503411393235</v>
      </c>
      <c r="F470" s="121">
        <v>0.87818000000000029</v>
      </c>
      <c r="G470" s="120">
        <v>0.16395266960834998</v>
      </c>
      <c r="H470" s="118">
        <v>53.840000000000025</v>
      </c>
      <c r="I470" s="116">
        <v>0</v>
      </c>
      <c r="J470" s="121">
        <v>2</v>
      </c>
      <c r="K470" s="116" t="s">
        <v>34</v>
      </c>
      <c r="L470" s="126">
        <v>867547.9755061866</v>
      </c>
      <c r="M470" s="123">
        <v>920885.91956012242</v>
      </c>
      <c r="N470" s="123">
        <f t="shared" si="28"/>
        <v>53337.944053935818</v>
      </c>
      <c r="O470" s="127">
        <f t="shared" si="29"/>
        <v>6.1481261624539929E-2</v>
      </c>
      <c r="Q470" s="126">
        <v>2598084.4688395206</v>
      </c>
      <c r="R470" s="123">
        <v>2651422.4128934564</v>
      </c>
      <c r="S470" s="123">
        <f t="shared" si="30"/>
        <v>53337.944053935818</v>
      </c>
      <c r="T470" s="127">
        <f t="shared" si="31"/>
        <v>2.052971898860553E-2</v>
      </c>
    </row>
    <row r="471" spans="1:20" s="116" customFormat="1" ht="13" x14ac:dyDescent="0.3">
      <c r="A471" s="116">
        <v>465</v>
      </c>
      <c r="B471" s="125" t="s">
        <v>43</v>
      </c>
      <c r="C471" s="118">
        <v>0.54397499999999999</v>
      </c>
      <c r="D471" s="119">
        <v>19.584766666666663</v>
      </c>
      <c r="E471" s="120">
        <v>0.3768040377610179</v>
      </c>
      <c r="F471" s="121">
        <v>3.1300000000000004E-3</v>
      </c>
      <c r="G471" s="120">
        <v>0.45454545454545447</v>
      </c>
      <c r="H471" s="118">
        <v>0</v>
      </c>
      <c r="I471" s="116">
        <v>12.75</v>
      </c>
      <c r="J471" s="121">
        <v>1</v>
      </c>
      <c r="K471" s="116" t="s">
        <v>34</v>
      </c>
      <c r="L471" s="126">
        <v>2867.2928030000003</v>
      </c>
      <c r="M471" s="123">
        <v>2542.5904656666667</v>
      </c>
      <c r="N471" s="123">
        <f t="shared" si="28"/>
        <v>-324.70233733333362</v>
      </c>
      <c r="O471" s="127">
        <f t="shared" si="29"/>
        <v>-0.11324352259859999</v>
      </c>
      <c r="Q471" s="126">
        <v>3993.6519696666674</v>
      </c>
      <c r="R471" s="123">
        <v>3668.9496323333333</v>
      </c>
      <c r="S471" s="123">
        <f t="shared" si="30"/>
        <v>-324.70233733333407</v>
      </c>
      <c r="T471" s="127">
        <f t="shared" si="31"/>
        <v>-8.1304615374492822E-2</v>
      </c>
    </row>
    <row r="472" spans="1:20" s="116" customFormat="1" ht="13" x14ac:dyDescent="0.3">
      <c r="A472" s="116">
        <v>466</v>
      </c>
      <c r="B472" s="125" t="s">
        <v>43</v>
      </c>
      <c r="C472" s="118">
        <v>0.56815513333333334</v>
      </c>
      <c r="D472" s="119">
        <v>18.897570108333333</v>
      </c>
      <c r="E472" s="120">
        <v>3.7704063788342096E-2</v>
      </c>
      <c r="F472" s="121">
        <v>1.4699999999999997E-3</v>
      </c>
      <c r="G472" s="120">
        <v>0.92533094091583212</v>
      </c>
      <c r="H472" s="118">
        <v>4.9999999999999996E-2</v>
      </c>
      <c r="I472" s="116">
        <v>34</v>
      </c>
      <c r="J472" s="121">
        <v>1</v>
      </c>
      <c r="K472" s="116" t="s">
        <v>34</v>
      </c>
      <c r="L472" s="126">
        <v>2150.8569212586667</v>
      </c>
      <c r="M472" s="123">
        <v>1832.3837015364168</v>
      </c>
      <c r="N472" s="123">
        <f t="shared" si="28"/>
        <v>-318.47321972224995</v>
      </c>
      <c r="O472" s="127">
        <f t="shared" si="29"/>
        <v>-0.14806806374451054</v>
      </c>
      <c r="Q472" s="126">
        <v>3043.680254592</v>
      </c>
      <c r="R472" s="123">
        <v>2725.2070348697498</v>
      </c>
      <c r="S472" s="123">
        <f t="shared" si="30"/>
        <v>-318.47321972225018</v>
      </c>
      <c r="T472" s="127">
        <f t="shared" si="31"/>
        <v>-0.10463425625663855</v>
      </c>
    </row>
    <row r="473" spans="1:20" s="116" customFormat="1" ht="13" x14ac:dyDescent="0.3">
      <c r="A473" s="116">
        <v>467</v>
      </c>
      <c r="B473" s="125" t="s">
        <v>43</v>
      </c>
      <c r="C473" s="118">
        <v>23.250148666666671</v>
      </c>
      <c r="D473" s="119">
        <v>9973.0005111666669</v>
      </c>
      <c r="E473" s="120">
        <v>0.551838837532866</v>
      </c>
      <c r="F473" s="121">
        <v>1</v>
      </c>
      <c r="G473" s="120">
        <v>7.5390191032699949E-2</v>
      </c>
      <c r="H473" s="118">
        <v>23.860000000000003</v>
      </c>
      <c r="I473" s="116">
        <v>0</v>
      </c>
      <c r="J473" s="121">
        <v>1</v>
      </c>
      <c r="K473" s="116" t="s">
        <v>34</v>
      </c>
      <c r="L473" s="126">
        <v>391333.57432555989</v>
      </c>
      <c r="M473" s="123">
        <v>385448.8102844716</v>
      </c>
      <c r="N473" s="123">
        <f t="shared" si="28"/>
        <v>-5884.7640410882886</v>
      </c>
      <c r="O473" s="127">
        <f t="shared" si="29"/>
        <v>-1.5037718272014685E-2</v>
      </c>
      <c r="Q473" s="126">
        <v>979423.47682555986</v>
      </c>
      <c r="R473" s="123">
        <v>973538.71278447157</v>
      </c>
      <c r="S473" s="123">
        <f t="shared" si="30"/>
        <v>-5884.7640410882886</v>
      </c>
      <c r="T473" s="127">
        <f t="shared" si="31"/>
        <v>-6.0083959393760723E-3</v>
      </c>
    </row>
    <row r="474" spans="1:20" s="116" customFormat="1" ht="13" x14ac:dyDescent="0.3">
      <c r="A474" s="116">
        <v>468</v>
      </c>
      <c r="B474" s="125" t="s">
        <v>43</v>
      </c>
      <c r="C474" s="118">
        <v>12.06</v>
      </c>
      <c r="D474" s="119">
        <v>4576.0838025833336</v>
      </c>
      <c r="E474" s="120">
        <v>0.60955646220283044</v>
      </c>
      <c r="F474" s="121">
        <v>1</v>
      </c>
      <c r="G474" s="120">
        <v>5.5639120253462404E-2</v>
      </c>
      <c r="H474" s="118">
        <v>13.400000000000004</v>
      </c>
      <c r="I474" s="116">
        <v>0</v>
      </c>
      <c r="J474" s="121">
        <v>1</v>
      </c>
      <c r="K474" s="116" t="s">
        <v>34</v>
      </c>
      <c r="L474" s="126">
        <v>205075.34150603999</v>
      </c>
      <c r="M474" s="123">
        <v>201286.48751909917</v>
      </c>
      <c r="N474" s="123">
        <f t="shared" si="28"/>
        <v>-3788.8539869408123</v>
      </c>
      <c r="O474" s="127">
        <f t="shared" si="29"/>
        <v>-1.8475424490902146E-2</v>
      </c>
      <c r="Q474" s="126">
        <v>475249.68567270669</v>
      </c>
      <c r="R474" s="123">
        <v>471460.83168576588</v>
      </c>
      <c r="S474" s="123">
        <f t="shared" si="30"/>
        <v>-3788.8539869408123</v>
      </c>
      <c r="T474" s="127">
        <f t="shared" si="31"/>
        <v>-7.9723440144474026E-3</v>
      </c>
    </row>
    <row r="475" spans="1:20" s="116" customFormat="1" ht="13" x14ac:dyDescent="0.3">
      <c r="A475" s="116">
        <v>469</v>
      </c>
      <c r="B475" s="125" t="s">
        <v>43</v>
      </c>
      <c r="C475" s="118">
        <v>15.0625</v>
      </c>
      <c r="D475" s="119">
        <v>5609.345929666667</v>
      </c>
      <c r="E475" s="120">
        <v>0.54768169492099028</v>
      </c>
      <c r="F475" s="121">
        <v>1</v>
      </c>
      <c r="G475" s="120">
        <v>0.17153381762335673</v>
      </c>
      <c r="H475" s="118">
        <v>14</v>
      </c>
      <c r="I475" s="116">
        <v>0</v>
      </c>
      <c r="J475" s="121">
        <v>1</v>
      </c>
      <c r="K475" s="116" t="s">
        <v>34</v>
      </c>
      <c r="L475" s="126">
        <v>245516.64358203998</v>
      </c>
      <c r="M475" s="123">
        <v>241267.95808387001</v>
      </c>
      <c r="N475" s="123">
        <f t="shared" si="28"/>
        <v>-4248.6854981699726</v>
      </c>
      <c r="O475" s="127">
        <f t="shared" si="29"/>
        <v>-1.7305081383414498E-2</v>
      </c>
      <c r="Q475" s="126">
        <v>578981.0502487066</v>
      </c>
      <c r="R475" s="123">
        <v>574732.36475053662</v>
      </c>
      <c r="S475" s="123">
        <f t="shared" si="30"/>
        <v>-4248.6854981699726</v>
      </c>
      <c r="T475" s="127">
        <f t="shared" si="31"/>
        <v>-7.3382116674542471E-3</v>
      </c>
    </row>
    <row r="476" spans="1:20" s="116" customFormat="1" ht="13" x14ac:dyDescent="0.3">
      <c r="A476" s="116">
        <v>470</v>
      </c>
      <c r="B476" s="125" t="s">
        <v>43</v>
      </c>
      <c r="C476" s="118">
        <v>17.37</v>
      </c>
      <c r="D476" s="119">
        <v>6196.8831790833328</v>
      </c>
      <c r="E476" s="120">
        <v>0.78745730261505942</v>
      </c>
      <c r="F476" s="121">
        <v>1</v>
      </c>
      <c r="G476" s="120">
        <v>0.10620377277647342</v>
      </c>
      <c r="H476" s="118">
        <v>19.300000000000004</v>
      </c>
      <c r="I476" s="116">
        <v>0</v>
      </c>
      <c r="J476" s="121">
        <v>1</v>
      </c>
      <c r="K476" s="116" t="s">
        <v>34</v>
      </c>
      <c r="L476" s="126">
        <v>253916.34456516002</v>
      </c>
      <c r="M476" s="123">
        <v>255585.38523458419</v>
      </c>
      <c r="N476" s="123">
        <f t="shared" si="28"/>
        <v>1669.0406694241683</v>
      </c>
      <c r="O476" s="127">
        <f t="shared" si="29"/>
        <v>6.5731911519223175E-3</v>
      </c>
      <c r="Q476" s="126">
        <v>600060.29623182677</v>
      </c>
      <c r="R476" s="123">
        <v>601729.33690125088</v>
      </c>
      <c r="S476" s="123">
        <f t="shared" si="30"/>
        <v>1669.0406694241101</v>
      </c>
      <c r="T476" s="127">
        <f t="shared" si="31"/>
        <v>2.7814549302880294E-3</v>
      </c>
    </row>
    <row r="477" spans="1:20" s="116" customFormat="1" ht="13" x14ac:dyDescent="0.3">
      <c r="A477" s="116">
        <v>471</v>
      </c>
      <c r="B477" s="125" t="s">
        <v>43</v>
      </c>
      <c r="C477" s="118">
        <v>42.534740000000006</v>
      </c>
      <c r="D477" s="119">
        <v>24061.330197500003</v>
      </c>
      <c r="E477" s="120">
        <v>0.7203913085030792</v>
      </c>
      <c r="F477" s="121">
        <v>1</v>
      </c>
      <c r="G477" s="120">
        <v>5.4583548210411892E-2</v>
      </c>
      <c r="H477" s="118">
        <v>45</v>
      </c>
      <c r="I477" s="116">
        <v>0</v>
      </c>
      <c r="J477" s="121">
        <v>1</v>
      </c>
      <c r="K477" s="116" t="s">
        <v>34</v>
      </c>
      <c r="L477" s="126">
        <v>760566.73062646668</v>
      </c>
      <c r="M477" s="123">
        <v>777622.45257077506</v>
      </c>
      <c r="N477" s="123">
        <f t="shared" si="28"/>
        <v>17055.721944308374</v>
      </c>
      <c r="O477" s="127">
        <f t="shared" si="29"/>
        <v>2.242501710567835E-2</v>
      </c>
      <c r="Q477" s="126">
        <v>2138716.0831264667</v>
      </c>
      <c r="R477" s="123">
        <v>2155771.8050707746</v>
      </c>
      <c r="S477" s="123">
        <f t="shared" si="30"/>
        <v>17055.721944307908</v>
      </c>
      <c r="T477" s="127">
        <f t="shared" si="31"/>
        <v>7.9747480644439366E-3</v>
      </c>
    </row>
    <row r="478" spans="1:20" s="116" customFormat="1" ht="13" x14ac:dyDescent="0.3">
      <c r="A478" s="116">
        <v>472</v>
      </c>
      <c r="B478" s="125" t="s">
        <v>43</v>
      </c>
      <c r="C478" s="118">
        <v>41.579999999999991</v>
      </c>
      <c r="D478" s="119">
        <v>11526.988109750002</v>
      </c>
      <c r="E478" s="120">
        <v>0.43381692512123526</v>
      </c>
      <c r="F478" s="121">
        <v>1</v>
      </c>
      <c r="G478" s="120">
        <v>0.23537276574072818</v>
      </c>
      <c r="H478" s="118">
        <v>46.199999999999996</v>
      </c>
      <c r="I478" s="116">
        <v>0</v>
      </c>
      <c r="J478" s="121">
        <v>1</v>
      </c>
      <c r="K478" s="116" t="s">
        <v>34</v>
      </c>
      <c r="L478" s="126">
        <v>544532.63987161324</v>
      </c>
      <c r="M478" s="123">
        <v>517132.81455794413</v>
      </c>
      <c r="N478" s="123">
        <f t="shared" si="28"/>
        <v>-27399.825313669106</v>
      </c>
      <c r="O478" s="127">
        <f t="shared" si="29"/>
        <v>-5.0318058656923265E-2</v>
      </c>
      <c r="Q478" s="126">
        <v>1254302.5923716133</v>
      </c>
      <c r="R478" s="123">
        <v>1226902.7670579441</v>
      </c>
      <c r="S478" s="123">
        <f t="shared" si="30"/>
        <v>-27399.825313669164</v>
      </c>
      <c r="T478" s="127">
        <f t="shared" si="31"/>
        <v>-2.1844669284994504E-2</v>
      </c>
    </row>
    <row r="479" spans="1:20" s="116" customFormat="1" ht="13" x14ac:dyDescent="0.3">
      <c r="A479" s="116">
        <v>473</v>
      </c>
      <c r="B479" s="125" t="s">
        <v>43</v>
      </c>
      <c r="C479" s="118">
        <v>34.019999999999996</v>
      </c>
      <c r="D479" s="119">
        <v>13848.088445000001</v>
      </c>
      <c r="E479" s="120">
        <v>0.6174929677105554</v>
      </c>
      <c r="F479" s="121">
        <v>1</v>
      </c>
      <c r="G479" s="120">
        <v>5.3950238262789441E-2</v>
      </c>
      <c r="H479" s="118">
        <v>37.800000000000004</v>
      </c>
      <c r="I479" s="116">
        <v>0</v>
      </c>
      <c r="J479" s="121">
        <v>1</v>
      </c>
      <c r="K479" s="116" t="s">
        <v>34</v>
      </c>
      <c r="L479" s="126">
        <v>541867.70481293334</v>
      </c>
      <c r="M479" s="123">
        <v>530037.10071871663</v>
      </c>
      <c r="N479" s="123">
        <f t="shared" si="28"/>
        <v>-11830.604094216716</v>
      </c>
      <c r="O479" s="127">
        <f t="shared" si="29"/>
        <v>-2.1833011986386871E-2</v>
      </c>
      <c r="Q479" s="126">
        <v>1360096.3739796001</v>
      </c>
      <c r="R479" s="123">
        <v>1348265.7698853835</v>
      </c>
      <c r="S479" s="123">
        <f t="shared" si="30"/>
        <v>-11830.6040942166</v>
      </c>
      <c r="T479" s="127">
        <f t="shared" si="31"/>
        <v>-8.6983572050858549E-3</v>
      </c>
    </row>
    <row r="480" spans="1:20" s="116" customFormat="1" ht="13" x14ac:dyDescent="0.3">
      <c r="A480" s="116">
        <v>474</v>
      </c>
      <c r="B480" s="125" t="s">
        <v>43</v>
      </c>
      <c r="C480" s="118">
        <v>29.430000000000003</v>
      </c>
      <c r="D480" s="119">
        <v>5242.7823001666666</v>
      </c>
      <c r="E480" s="120">
        <v>0.42801941491180151</v>
      </c>
      <c r="F480" s="121">
        <v>1</v>
      </c>
      <c r="G480" s="120">
        <v>0.42587847927343969</v>
      </c>
      <c r="H480" s="118">
        <v>32.699999999999996</v>
      </c>
      <c r="I480" s="116">
        <v>0</v>
      </c>
      <c r="J480" s="121">
        <v>1</v>
      </c>
      <c r="K480" s="116" t="s">
        <v>34</v>
      </c>
      <c r="L480" s="126">
        <v>299390.33058901335</v>
      </c>
      <c r="M480" s="123">
        <v>287616.56855008163</v>
      </c>
      <c r="N480" s="123">
        <f t="shared" si="28"/>
        <v>-11773.762038931716</v>
      </c>
      <c r="O480" s="127">
        <f t="shared" si="29"/>
        <v>-3.9325792572419756E-2</v>
      </c>
      <c r="Q480" s="126">
        <v>589706.5330890133</v>
      </c>
      <c r="R480" s="123">
        <v>577932.77105008159</v>
      </c>
      <c r="S480" s="123">
        <f t="shared" si="30"/>
        <v>-11773.762038931716</v>
      </c>
      <c r="T480" s="127">
        <f t="shared" si="31"/>
        <v>-1.996545973004258E-2</v>
      </c>
    </row>
    <row r="481" spans="1:20" s="116" customFormat="1" ht="13" x14ac:dyDescent="0.3">
      <c r="A481" s="116">
        <v>475</v>
      </c>
      <c r="B481" s="125" t="s">
        <v>43</v>
      </c>
      <c r="C481" s="118">
        <v>9.6659999999999986</v>
      </c>
      <c r="D481" s="119">
        <v>4359.1956924166661</v>
      </c>
      <c r="E481" s="120">
        <v>0.76618331178414267</v>
      </c>
      <c r="F481" s="121">
        <v>0.16304999999999997</v>
      </c>
      <c r="G481" s="120">
        <v>9.3383003379228557E-2</v>
      </c>
      <c r="H481" s="118">
        <v>10.739999999999997</v>
      </c>
      <c r="I481" s="116">
        <v>0</v>
      </c>
      <c r="J481" s="121">
        <v>2</v>
      </c>
      <c r="K481" s="116" t="s">
        <v>34</v>
      </c>
      <c r="L481" s="126">
        <v>140813.82023056</v>
      </c>
      <c r="M481" s="123">
        <v>144010.23435378415</v>
      </c>
      <c r="N481" s="123">
        <f t="shared" si="28"/>
        <v>3196.4141232241527</v>
      </c>
      <c r="O481" s="127">
        <f t="shared" si="29"/>
        <v>2.2699576774428378E-2</v>
      </c>
      <c r="Q481" s="126">
        <v>385103.72606389329</v>
      </c>
      <c r="R481" s="123">
        <v>388300.14018711745</v>
      </c>
      <c r="S481" s="123">
        <f t="shared" si="30"/>
        <v>3196.4141232241527</v>
      </c>
      <c r="T481" s="127">
        <f t="shared" si="31"/>
        <v>8.3001381365337135E-3</v>
      </c>
    </row>
    <row r="482" spans="1:20" s="116" customFormat="1" ht="13" x14ac:dyDescent="0.3">
      <c r="A482" s="116">
        <v>476</v>
      </c>
      <c r="B482" s="125" t="s">
        <v>43</v>
      </c>
      <c r="C482" s="118">
        <v>9.5524226666666667</v>
      </c>
      <c r="D482" s="119">
        <v>5420.364096166667</v>
      </c>
      <c r="E482" s="120">
        <v>0.75007336887667353</v>
      </c>
      <c r="F482" s="121">
        <v>1</v>
      </c>
      <c r="G482" s="120">
        <v>0.19204181747767535</v>
      </c>
      <c r="H482" s="118">
        <v>4.5</v>
      </c>
      <c r="I482" s="116">
        <v>0</v>
      </c>
      <c r="J482" s="121">
        <v>1</v>
      </c>
      <c r="K482" s="116" t="s">
        <v>34</v>
      </c>
      <c r="L482" s="126">
        <v>183945.15081702665</v>
      </c>
      <c r="M482" s="123">
        <v>192998.31126245498</v>
      </c>
      <c r="N482" s="123">
        <f t="shared" si="28"/>
        <v>9053.160445428337</v>
      </c>
      <c r="O482" s="127">
        <f t="shared" si="29"/>
        <v>4.9216630094444123E-2</v>
      </c>
      <c r="Q482" s="126">
        <v>476875.95498369331</v>
      </c>
      <c r="R482" s="123">
        <v>485929.11542912165</v>
      </c>
      <c r="S482" s="123">
        <f t="shared" si="30"/>
        <v>9053.160445428337</v>
      </c>
      <c r="T482" s="127">
        <f t="shared" si="31"/>
        <v>1.8984308918947083E-2</v>
      </c>
    </row>
    <row r="483" spans="1:20" s="116" customFormat="1" ht="13" x14ac:dyDescent="0.3">
      <c r="A483" s="116">
        <v>477</v>
      </c>
      <c r="B483" s="125" t="s">
        <v>43</v>
      </c>
      <c r="C483" s="118">
        <v>17.263200000000005</v>
      </c>
      <c r="D483" s="119">
        <v>4453.9545068333337</v>
      </c>
      <c r="E483" s="120">
        <v>0.38554485931180116</v>
      </c>
      <c r="F483" s="121">
        <v>1</v>
      </c>
      <c r="G483" s="120">
        <v>9.5166289851353558E-2</v>
      </c>
      <c r="H483" s="118">
        <v>15.699999999999998</v>
      </c>
      <c r="I483" s="116">
        <v>0</v>
      </c>
      <c r="J483" s="121">
        <v>1</v>
      </c>
      <c r="K483" s="116" t="s">
        <v>34</v>
      </c>
      <c r="L483" s="126">
        <v>239603.19026154667</v>
      </c>
      <c r="M483" s="123">
        <v>228909.30909734833</v>
      </c>
      <c r="N483" s="123">
        <f t="shared" si="28"/>
        <v>-10693.881164198334</v>
      </c>
      <c r="O483" s="127">
        <f t="shared" si="29"/>
        <v>-4.4631630958356941E-2</v>
      </c>
      <c r="Q483" s="126">
        <v>499267.01526154671</v>
      </c>
      <c r="R483" s="123">
        <v>488573.13409734837</v>
      </c>
      <c r="S483" s="123">
        <f t="shared" si="30"/>
        <v>-10693.881164198334</v>
      </c>
      <c r="T483" s="127">
        <f t="shared" si="31"/>
        <v>-2.1419162166353454E-2</v>
      </c>
    </row>
    <row r="484" spans="1:20" s="116" customFormat="1" ht="13" x14ac:dyDescent="0.3">
      <c r="A484" s="116">
        <v>478</v>
      </c>
      <c r="B484" s="125" t="s">
        <v>43</v>
      </c>
      <c r="C484" s="118">
        <v>14.039999999999994</v>
      </c>
      <c r="D484" s="119">
        <v>6996.7293377499991</v>
      </c>
      <c r="E484" s="120">
        <v>0.6988170338530092</v>
      </c>
      <c r="F484" s="121">
        <v>1</v>
      </c>
      <c r="G484" s="120">
        <v>8.4086342528082003E-2</v>
      </c>
      <c r="H484" s="118">
        <v>15.599999999999996</v>
      </c>
      <c r="I484" s="116">
        <v>0</v>
      </c>
      <c r="J484" s="121">
        <v>1</v>
      </c>
      <c r="K484" s="116" t="s">
        <v>34</v>
      </c>
      <c r="L484" s="126">
        <v>259506.34580585334</v>
      </c>
      <c r="M484" s="123">
        <v>262273.96115299751</v>
      </c>
      <c r="N484" s="123">
        <f t="shared" si="28"/>
        <v>2767.6153471441648</v>
      </c>
      <c r="O484" s="127">
        <f t="shared" si="29"/>
        <v>1.0664923582310869E-2</v>
      </c>
      <c r="Q484" s="126">
        <v>658085.15580585343</v>
      </c>
      <c r="R484" s="123">
        <v>660852.77115299762</v>
      </c>
      <c r="S484" s="123">
        <f t="shared" si="30"/>
        <v>2767.6153471441939</v>
      </c>
      <c r="T484" s="127">
        <f t="shared" si="31"/>
        <v>4.2055580842803395E-3</v>
      </c>
    </row>
    <row r="485" spans="1:20" s="116" customFormat="1" ht="13" x14ac:dyDescent="0.3">
      <c r="A485" s="116">
        <v>479</v>
      </c>
      <c r="B485" s="125" t="s">
        <v>43</v>
      </c>
      <c r="C485" s="118">
        <v>3.302</v>
      </c>
      <c r="D485" s="119">
        <v>1285.3871225000003</v>
      </c>
      <c r="E485" s="120">
        <v>0.76730251525287207</v>
      </c>
      <c r="F485" s="121">
        <v>1</v>
      </c>
      <c r="G485" s="120">
        <v>0.12687490398780743</v>
      </c>
      <c r="H485" s="118">
        <v>1.5</v>
      </c>
      <c r="I485" s="116">
        <v>0</v>
      </c>
      <c r="J485" s="121">
        <v>1</v>
      </c>
      <c r="K485" s="116" t="s">
        <v>34</v>
      </c>
      <c r="L485" s="126">
        <v>64307.262801800003</v>
      </c>
      <c r="M485" s="123">
        <v>65105.936335358325</v>
      </c>
      <c r="N485" s="123">
        <f t="shared" si="28"/>
        <v>798.67353355832165</v>
      </c>
      <c r="O485" s="127">
        <f t="shared" si="29"/>
        <v>1.2419647466879374E-2</v>
      </c>
      <c r="Q485" s="126">
        <v>135678.40863513332</v>
      </c>
      <c r="R485" s="123">
        <v>136477.08216869165</v>
      </c>
      <c r="S485" s="123">
        <f t="shared" si="30"/>
        <v>798.67353355832165</v>
      </c>
      <c r="T485" s="127">
        <f t="shared" si="31"/>
        <v>5.8865190238641162E-3</v>
      </c>
    </row>
    <row r="486" spans="1:20" s="116" customFormat="1" ht="13" x14ac:dyDescent="0.3">
      <c r="A486" s="116">
        <v>480</v>
      </c>
      <c r="B486" s="125" t="s">
        <v>43</v>
      </c>
      <c r="C486" s="118">
        <v>16.559999999999999</v>
      </c>
      <c r="D486" s="119">
        <v>7388.2222184166676</v>
      </c>
      <c r="E486" s="120">
        <v>0.64827922967824969</v>
      </c>
      <c r="F486" s="121">
        <v>1</v>
      </c>
      <c r="G486" s="120">
        <v>3.3749495123654882E-2</v>
      </c>
      <c r="H486" s="118">
        <v>18.400000000000002</v>
      </c>
      <c r="I486" s="116">
        <v>18</v>
      </c>
      <c r="J486" s="121">
        <v>1</v>
      </c>
      <c r="K486" s="116" t="s">
        <v>34</v>
      </c>
      <c r="L486" s="126">
        <v>298849.27013197326</v>
      </c>
      <c r="M486" s="123">
        <v>294393.81705552415</v>
      </c>
      <c r="N486" s="123">
        <f t="shared" si="28"/>
        <v>-4455.4530764491064</v>
      </c>
      <c r="O486" s="127">
        <f t="shared" si="29"/>
        <v>-1.4908696529463021E-2</v>
      </c>
      <c r="Q486" s="126">
        <v>737429.73513197328</v>
      </c>
      <c r="R486" s="123">
        <v>732974.28205552418</v>
      </c>
      <c r="S486" s="123">
        <f t="shared" si="30"/>
        <v>-4455.4530764491064</v>
      </c>
      <c r="T486" s="127">
        <f t="shared" si="31"/>
        <v>-6.041867942376559E-3</v>
      </c>
    </row>
    <row r="487" spans="1:20" s="116" customFormat="1" ht="13" x14ac:dyDescent="0.3">
      <c r="A487" s="116">
        <v>481</v>
      </c>
      <c r="B487" s="125" t="s">
        <v>43</v>
      </c>
      <c r="C487" s="118">
        <v>7.3713149999999992</v>
      </c>
      <c r="D487" s="119">
        <v>4115.3406806666671</v>
      </c>
      <c r="E487" s="120">
        <v>0.71749756490618077</v>
      </c>
      <c r="F487" s="121">
        <v>1</v>
      </c>
      <c r="G487" s="120">
        <v>0.16189826820973541</v>
      </c>
      <c r="H487" s="118">
        <v>7.9000000000000012</v>
      </c>
      <c r="I487" s="116">
        <v>0</v>
      </c>
      <c r="J487" s="121">
        <v>1</v>
      </c>
      <c r="K487" s="116" t="s">
        <v>34</v>
      </c>
      <c r="L487" s="126">
        <v>151974.5811897867</v>
      </c>
      <c r="M487" s="123">
        <v>156636.94775585996</v>
      </c>
      <c r="N487" s="123">
        <f t="shared" si="28"/>
        <v>4662.3665660732659</v>
      </c>
      <c r="O487" s="127">
        <f t="shared" si="29"/>
        <v>3.0678594601625364E-2</v>
      </c>
      <c r="Q487" s="126">
        <v>379445.44702312001</v>
      </c>
      <c r="R487" s="123">
        <v>384107.81358919328</v>
      </c>
      <c r="S487" s="123">
        <f t="shared" si="30"/>
        <v>4662.3665660732659</v>
      </c>
      <c r="T487" s="127">
        <f t="shared" si="31"/>
        <v>1.2287317195794902E-2</v>
      </c>
    </row>
    <row r="488" spans="1:20" s="116" customFormat="1" ht="13" x14ac:dyDescent="0.3">
      <c r="A488" s="116">
        <v>482</v>
      </c>
      <c r="B488" s="125" t="s">
        <v>43</v>
      </c>
      <c r="C488" s="118">
        <v>79.572916333333325</v>
      </c>
      <c r="D488" s="119">
        <v>978.23892691666663</v>
      </c>
      <c r="E488" s="120">
        <v>1.348557869894079E-2</v>
      </c>
      <c r="F488" s="121">
        <v>0.22642000000000004</v>
      </c>
      <c r="G488" s="120">
        <v>0.98946932148447309</v>
      </c>
      <c r="H488" s="118">
        <v>72</v>
      </c>
      <c r="I488" s="116">
        <v>246</v>
      </c>
      <c r="J488" s="121">
        <v>1</v>
      </c>
      <c r="K488" s="116" t="s">
        <v>36</v>
      </c>
      <c r="L488" s="126">
        <v>354549.86099298671</v>
      </c>
      <c r="M488" s="123">
        <v>306667.79875002248</v>
      </c>
      <c r="N488" s="123">
        <f t="shared" si="28"/>
        <v>-47882.062242964224</v>
      </c>
      <c r="O488" s="127">
        <f t="shared" si="29"/>
        <v>-0.13505029196418547</v>
      </c>
      <c r="Q488" s="126">
        <v>424627.21599298669</v>
      </c>
      <c r="R488" s="123">
        <v>376745.15375002247</v>
      </c>
      <c r="S488" s="123">
        <f t="shared" si="30"/>
        <v>-47882.062242964224</v>
      </c>
      <c r="T488" s="127">
        <f t="shared" si="31"/>
        <v>-0.1127625843081972</v>
      </c>
    </row>
    <row r="489" spans="1:20" s="116" customFormat="1" ht="13" x14ac:dyDescent="0.3">
      <c r="A489" s="116">
        <v>483</v>
      </c>
      <c r="B489" s="125" t="s">
        <v>43</v>
      </c>
      <c r="C489" s="118">
        <v>14.200111333333334</v>
      </c>
      <c r="D489" s="119">
        <v>6390.3641602500002</v>
      </c>
      <c r="E489" s="120">
        <v>0.58552854996284942</v>
      </c>
      <c r="F489" s="121">
        <v>1</v>
      </c>
      <c r="G489" s="120">
        <v>0.15956379987520408</v>
      </c>
      <c r="H489" s="118">
        <v>12.200000000000001</v>
      </c>
      <c r="I489" s="116">
        <v>2</v>
      </c>
      <c r="J489" s="121">
        <v>1</v>
      </c>
      <c r="K489" s="116" t="s">
        <v>34</v>
      </c>
      <c r="L489" s="126">
        <v>242085.45635565332</v>
      </c>
      <c r="M489" s="123">
        <v>245896.87973335583</v>
      </c>
      <c r="N489" s="123">
        <f t="shared" si="28"/>
        <v>3811.4233777025074</v>
      </c>
      <c r="O489" s="127">
        <f t="shared" si="29"/>
        <v>1.5744123728370769E-2</v>
      </c>
      <c r="Q489" s="126">
        <v>600960.19302232005</v>
      </c>
      <c r="R489" s="123">
        <v>604771.61640002253</v>
      </c>
      <c r="S489" s="123">
        <f t="shared" si="30"/>
        <v>3811.4233777024783</v>
      </c>
      <c r="T489" s="127">
        <f t="shared" si="31"/>
        <v>6.3422226995339765E-3</v>
      </c>
    </row>
    <row r="490" spans="1:20" s="116" customFormat="1" ht="13" x14ac:dyDescent="0.3">
      <c r="A490" s="116">
        <v>484</v>
      </c>
      <c r="B490" s="125" t="s">
        <v>43</v>
      </c>
      <c r="C490" s="118">
        <v>84.333333333333343</v>
      </c>
      <c r="D490" s="119">
        <v>53389.925162500003</v>
      </c>
      <c r="E490" s="120">
        <v>0.62746030671956587</v>
      </c>
      <c r="F490" s="121">
        <v>1</v>
      </c>
      <c r="G490" s="120">
        <v>0.16628455642204198</v>
      </c>
      <c r="H490" s="118">
        <v>88</v>
      </c>
      <c r="I490" s="116">
        <v>0</v>
      </c>
      <c r="J490" s="121">
        <v>2</v>
      </c>
      <c r="K490" s="116" t="s">
        <v>34</v>
      </c>
      <c r="L490" s="126">
        <v>1470112.6087793328</v>
      </c>
      <c r="M490" s="123">
        <v>1548314.9839292916</v>
      </c>
      <c r="N490" s="123">
        <f t="shared" si="28"/>
        <v>78202.375149958767</v>
      </c>
      <c r="O490" s="127">
        <f t="shared" si="29"/>
        <v>5.3194819691324148E-2</v>
      </c>
      <c r="Q490" s="126">
        <v>4384352.2371126665</v>
      </c>
      <c r="R490" s="123">
        <v>4462554.6122626252</v>
      </c>
      <c r="S490" s="123">
        <f t="shared" si="30"/>
        <v>78202.375149958767</v>
      </c>
      <c r="T490" s="127">
        <f t="shared" si="31"/>
        <v>1.7836699909279934E-2</v>
      </c>
    </row>
    <row r="491" spans="1:20" s="116" customFormat="1" ht="13" x14ac:dyDescent="0.3">
      <c r="A491" s="116">
        <v>485</v>
      </c>
      <c r="B491" s="125" t="s">
        <v>43</v>
      </c>
      <c r="C491" s="118">
        <v>63</v>
      </c>
      <c r="D491" s="119">
        <v>26992.828020000001</v>
      </c>
      <c r="E491" s="120">
        <v>0.695189251999208</v>
      </c>
      <c r="F491" s="121">
        <v>1</v>
      </c>
      <c r="G491" s="120">
        <v>0.19387275626923095</v>
      </c>
      <c r="H491" s="118">
        <v>70</v>
      </c>
      <c r="I491" s="116">
        <v>0</v>
      </c>
      <c r="J491" s="121">
        <v>1</v>
      </c>
      <c r="K491" s="116" t="s">
        <v>34</v>
      </c>
      <c r="L491" s="126">
        <v>878767.17657159979</v>
      </c>
      <c r="M491" s="123">
        <v>899251.16846980003</v>
      </c>
      <c r="N491" s="123">
        <f t="shared" si="28"/>
        <v>20483.991898200242</v>
      </c>
      <c r="O491" s="127">
        <f t="shared" si="29"/>
        <v>2.330991921900858E-2</v>
      </c>
      <c r="Q491" s="126">
        <v>2411125.0824049329</v>
      </c>
      <c r="R491" s="123">
        <v>2431609.0743031329</v>
      </c>
      <c r="S491" s="123">
        <f t="shared" si="30"/>
        <v>20483.991898200009</v>
      </c>
      <c r="T491" s="127">
        <f t="shared" si="31"/>
        <v>8.4956156143374453E-3</v>
      </c>
    </row>
    <row r="492" spans="1:20" s="116" customFormat="1" ht="13" x14ac:dyDescent="0.3">
      <c r="A492" s="116">
        <v>486</v>
      </c>
      <c r="B492" s="125" t="s">
        <v>43</v>
      </c>
      <c r="C492" s="118">
        <v>8.622541666666665</v>
      </c>
      <c r="D492" s="119">
        <v>4841.0528236666669</v>
      </c>
      <c r="E492" s="120">
        <v>0.79527543921636457</v>
      </c>
      <c r="F492" s="121">
        <v>0.68841000000000008</v>
      </c>
      <c r="G492" s="120">
        <v>0.15140803791996638</v>
      </c>
      <c r="H492" s="118">
        <v>9.5</v>
      </c>
      <c r="I492" s="116">
        <v>0</v>
      </c>
      <c r="J492" s="121">
        <v>2</v>
      </c>
      <c r="K492" s="116" t="s">
        <v>34</v>
      </c>
      <c r="L492" s="126">
        <v>163661.92664289335</v>
      </c>
      <c r="M492" s="123">
        <v>170020.79468159669</v>
      </c>
      <c r="N492" s="123">
        <f t="shared" si="28"/>
        <v>6358.8680387033382</v>
      </c>
      <c r="O492" s="127">
        <f t="shared" si="29"/>
        <v>3.8853679466808705E-2</v>
      </c>
      <c r="Q492" s="126">
        <v>430882.07164289331</v>
      </c>
      <c r="R492" s="123">
        <v>437240.93968159665</v>
      </c>
      <c r="S492" s="123">
        <f t="shared" si="30"/>
        <v>6358.8680387033382</v>
      </c>
      <c r="T492" s="127">
        <f t="shared" si="31"/>
        <v>1.4757792113414839E-2</v>
      </c>
    </row>
    <row r="493" spans="1:20" s="116" customFormat="1" ht="13" x14ac:dyDescent="0.3">
      <c r="A493" s="116">
        <v>487</v>
      </c>
      <c r="B493" s="125" t="s">
        <v>43</v>
      </c>
      <c r="C493" s="118">
        <v>11.565</v>
      </c>
      <c r="D493" s="119">
        <v>5698.4384059166669</v>
      </c>
      <c r="E493" s="120">
        <v>0.68163464967735099</v>
      </c>
      <c r="F493" s="121">
        <v>1</v>
      </c>
      <c r="G493" s="120">
        <v>0.40807588047813526</v>
      </c>
      <c r="H493" s="118">
        <v>12.849999999999996</v>
      </c>
      <c r="I493" s="116">
        <v>0</v>
      </c>
      <c r="J493" s="121">
        <v>1</v>
      </c>
      <c r="K493" s="116" t="s">
        <v>34</v>
      </c>
      <c r="L493" s="126">
        <v>182429.04992697333</v>
      </c>
      <c r="M493" s="123">
        <v>198071.95315406585</v>
      </c>
      <c r="N493" s="123">
        <f t="shared" si="28"/>
        <v>15642.903227092524</v>
      </c>
      <c r="O493" s="127">
        <f t="shared" si="29"/>
        <v>8.5747874219343934E-2</v>
      </c>
      <c r="Q493" s="126">
        <v>482431.60826030665</v>
      </c>
      <c r="R493" s="123">
        <v>498074.51148739911</v>
      </c>
      <c r="S493" s="123">
        <f t="shared" si="30"/>
        <v>15642.903227092465</v>
      </c>
      <c r="T493" s="127">
        <f t="shared" si="31"/>
        <v>3.2425120906779376E-2</v>
      </c>
    </row>
    <row r="494" spans="1:20" s="116" customFormat="1" ht="13" x14ac:dyDescent="0.3">
      <c r="A494" s="116">
        <v>488</v>
      </c>
      <c r="B494" s="125" t="s">
        <v>43</v>
      </c>
      <c r="C494" s="118">
        <v>25.38</v>
      </c>
      <c r="D494" s="119">
        <v>11788.133088333334</v>
      </c>
      <c r="E494" s="120">
        <v>0.73975680015037082</v>
      </c>
      <c r="F494" s="121">
        <v>1</v>
      </c>
      <c r="G494" s="120">
        <v>0.126934467943838</v>
      </c>
      <c r="H494" s="118">
        <v>28.199999999999992</v>
      </c>
      <c r="I494" s="116">
        <v>0</v>
      </c>
      <c r="J494" s="121">
        <v>1</v>
      </c>
      <c r="K494" s="116" t="s">
        <v>34</v>
      </c>
      <c r="L494" s="126">
        <v>398152.75915773329</v>
      </c>
      <c r="M494" s="123">
        <v>410547.03324728337</v>
      </c>
      <c r="N494" s="123">
        <f t="shared" si="28"/>
        <v>12394.274089550076</v>
      </c>
      <c r="O494" s="127">
        <f t="shared" si="29"/>
        <v>3.1129444175570627E-2</v>
      </c>
      <c r="Q494" s="126">
        <v>1056863.3916577334</v>
      </c>
      <c r="R494" s="123">
        <v>1069257.6657472835</v>
      </c>
      <c r="S494" s="123">
        <f t="shared" si="30"/>
        <v>12394.274089550134</v>
      </c>
      <c r="T494" s="127">
        <f t="shared" si="31"/>
        <v>1.1727413578124991E-2</v>
      </c>
    </row>
    <row r="495" spans="1:20" s="116" customFormat="1" ht="13" x14ac:dyDescent="0.3">
      <c r="A495" s="116">
        <v>489</v>
      </c>
      <c r="B495" s="125" t="s">
        <v>43</v>
      </c>
      <c r="C495" s="118">
        <v>3.9716625666666663</v>
      </c>
      <c r="D495" s="119">
        <v>2657.8490831666663</v>
      </c>
      <c r="E495" s="120">
        <v>0.87341986914923553</v>
      </c>
      <c r="F495" s="121">
        <v>0.20710000000000003</v>
      </c>
      <c r="G495" s="120">
        <v>6.9818385125147819E-2</v>
      </c>
      <c r="H495" s="118">
        <v>3.5</v>
      </c>
      <c r="I495" s="116">
        <v>0</v>
      </c>
      <c r="J495" s="121">
        <v>2</v>
      </c>
      <c r="K495" s="116" t="s">
        <v>34</v>
      </c>
      <c r="L495" s="126">
        <v>80110.74805058667</v>
      </c>
      <c r="M495" s="123">
        <v>84238.264722851673</v>
      </c>
      <c r="N495" s="123">
        <f t="shared" si="28"/>
        <v>4127.5166722650029</v>
      </c>
      <c r="O495" s="127">
        <f t="shared" si="29"/>
        <v>5.1522633013720509E-2</v>
      </c>
      <c r="Q495" s="126">
        <v>226164.86971725331</v>
      </c>
      <c r="R495" s="123">
        <v>230292.38638951833</v>
      </c>
      <c r="S495" s="123">
        <f t="shared" si="30"/>
        <v>4127.5166722650174</v>
      </c>
      <c r="T495" s="127">
        <f t="shared" si="31"/>
        <v>1.8250034487783864E-2</v>
      </c>
    </row>
    <row r="496" spans="1:20" s="116" customFormat="1" ht="13" x14ac:dyDescent="0.3">
      <c r="A496" s="116">
        <v>490</v>
      </c>
      <c r="B496" s="125" t="s">
        <v>43</v>
      </c>
      <c r="C496" s="118">
        <v>1.4737038333333332</v>
      </c>
      <c r="D496" s="119">
        <v>187.52221978333333</v>
      </c>
      <c r="E496" s="120">
        <v>0.15807984807867931</v>
      </c>
      <c r="F496" s="121">
        <v>0.45467000000000007</v>
      </c>
      <c r="G496" s="120">
        <v>0.81500800990531252</v>
      </c>
      <c r="H496" s="118">
        <v>1.5999999999999999</v>
      </c>
      <c r="I496" s="116">
        <v>0</v>
      </c>
      <c r="J496" s="121">
        <v>2</v>
      </c>
      <c r="K496" s="116" t="s">
        <v>34</v>
      </c>
      <c r="L496" s="126">
        <v>20738.206161115999</v>
      </c>
      <c r="M496" s="123">
        <v>20307.54316532717</v>
      </c>
      <c r="N496" s="123">
        <f t="shared" si="28"/>
        <v>-430.66299578882899</v>
      </c>
      <c r="O496" s="127">
        <f t="shared" si="29"/>
        <v>-2.076664647091412E-2</v>
      </c>
      <c r="Q496" s="126">
        <v>30718.527827782666</v>
      </c>
      <c r="R496" s="123">
        <v>30287.864831993837</v>
      </c>
      <c r="S496" s="123">
        <f t="shared" si="30"/>
        <v>-430.66299578882899</v>
      </c>
      <c r="T496" s="127">
        <f t="shared" si="31"/>
        <v>-1.4019649580971317E-2</v>
      </c>
    </row>
    <row r="497" spans="1:20" s="116" customFormat="1" ht="13" x14ac:dyDescent="0.3">
      <c r="A497" s="116">
        <v>491</v>
      </c>
      <c r="B497" s="125" t="s">
        <v>43</v>
      </c>
      <c r="C497" s="118">
        <v>15.665028999999999</v>
      </c>
      <c r="D497" s="119">
        <v>9522.6834203333347</v>
      </c>
      <c r="E497" s="120">
        <v>0.79944974640702793</v>
      </c>
      <c r="F497" s="121">
        <v>0.13789999999999997</v>
      </c>
      <c r="G497" s="120">
        <v>0.16379702172631527</v>
      </c>
      <c r="H497" s="118">
        <v>15.900000000000004</v>
      </c>
      <c r="I497" s="116">
        <v>0</v>
      </c>
      <c r="J497" s="121">
        <v>4</v>
      </c>
      <c r="K497" s="116" t="s">
        <v>34</v>
      </c>
      <c r="L497" s="126">
        <v>257113.85868629336</v>
      </c>
      <c r="M497" s="123">
        <v>273428.42567963008</v>
      </c>
      <c r="N497" s="123">
        <f t="shared" si="28"/>
        <v>16314.566993336717</v>
      </c>
      <c r="O497" s="127">
        <f t="shared" si="29"/>
        <v>6.3452693980382627E-2</v>
      </c>
      <c r="Q497" s="126">
        <v>797500.07868629345</v>
      </c>
      <c r="R497" s="123">
        <v>813814.64567963011</v>
      </c>
      <c r="S497" s="123">
        <f t="shared" si="30"/>
        <v>16314.566993336659</v>
      </c>
      <c r="T497" s="127">
        <f t="shared" si="31"/>
        <v>2.0457135277292173E-2</v>
      </c>
    </row>
    <row r="498" spans="1:20" s="116" customFormat="1" ht="13" x14ac:dyDescent="0.3">
      <c r="A498" s="116">
        <v>492</v>
      </c>
      <c r="B498" s="125" t="s">
        <v>43</v>
      </c>
      <c r="C498" s="118">
        <v>8.299452333333333</v>
      </c>
      <c r="D498" s="119">
        <v>5188.8260574166661</v>
      </c>
      <c r="E498" s="120">
        <v>0.83335532412905178</v>
      </c>
      <c r="F498" s="121">
        <v>5.5509999999999983E-2</v>
      </c>
      <c r="G498" s="120">
        <v>0.17650937516243781</v>
      </c>
      <c r="H498" s="118">
        <v>0</v>
      </c>
      <c r="I498" s="116">
        <v>0</v>
      </c>
      <c r="J498" s="121">
        <v>4</v>
      </c>
      <c r="K498" s="116" t="s">
        <v>34</v>
      </c>
      <c r="L498" s="126">
        <v>136049.10265176001</v>
      </c>
      <c r="M498" s="123">
        <v>145447.23375630085</v>
      </c>
      <c r="N498" s="123">
        <f t="shared" si="28"/>
        <v>9398.1311045408365</v>
      </c>
      <c r="O498" s="127">
        <f t="shared" si="29"/>
        <v>6.9078964295684442E-2</v>
      </c>
      <c r="Q498" s="126">
        <v>421567.57348509331</v>
      </c>
      <c r="R498" s="123">
        <v>430965.7045896342</v>
      </c>
      <c r="S498" s="123">
        <f t="shared" si="30"/>
        <v>9398.1311045408947</v>
      </c>
      <c r="T498" s="127">
        <f t="shared" si="31"/>
        <v>2.2293296960310953E-2</v>
      </c>
    </row>
    <row r="499" spans="1:20" s="116" customFormat="1" ht="13" x14ac:dyDescent="0.3">
      <c r="A499" s="116">
        <v>493</v>
      </c>
      <c r="B499" s="125" t="s">
        <v>43</v>
      </c>
      <c r="C499" s="118">
        <v>106.27171933333334</v>
      </c>
      <c r="D499" s="119">
        <v>67779.011146666657</v>
      </c>
      <c r="E499" s="120">
        <v>0.84391300649013667</v>
      </c>
      <c r="F499" s="121">
        <v>1</v>
      </c>
      <c r="G499" s="120">
        <v>0.19073922451328373</v>
      </c>
      <c r="H499" s="118">
        <v>95.200000000000031</v>
      </c>
      <c r="I499" s="116">
        <v>0</v>
      </c>
      <c r="J499" s="121">
        <v>1</v>
      </c>
      <c r="K499" s="116" t="s">
        <v>34</v>
      </c>
      <c r="L499" s="126">
        <v>1752004.6256984</v>
      </c>
      <c r="M499" s="123">
        <v>1888164.8459718665</v>
      </c>
      <c r="N499" s="123">
        <f t="shared" si="28"/>
        <v>136160.22027346655</v>
      </c>
      <c r="O499" s="127">
        <f t="shared" si="29"/>
        <v>7.7716815513080698E-2</v>
      </c>
      <c r="Q499" s="126">
        <v>5445808.9056984009</v>
      </c>
      <c r="R499" s="123">
        <v>5581969.1259718668</v>
      </c>
      <c r="S499" s="123">
        <f t="shared" si="30"/>
        <v>136160.22027346585</v>
      </c>
      <c r="T499" s="127">
        <f t="shared" si="31"/>
        <v>2.5002753976730643E-2</v>
      </c>
    </row>
    <row r="500" spans="1:20" s="116" customFormat="1" ht="13" x14ac:dyDescent="0.3">
      <c r="A500" s="116">
        <v>494</v>
      </c>
      <c r="B500" s="125" t="s">
        <v>43</v>
      </c>
      <c r="C500" s="118">
        <v>1.7271000000000001</v>
      </c>
      <c r="D500" s="119">
        <v>641.20156450833338</v>
      </c>
      <c r="E500" s="120">
        <v>0.58328309109666288</v>
      </c>
      <c r="F500" s="121">
        <v>0.54532999999999998</v>
      </c>
      <c r="G500" s="120">
        <v>0.11854333474830592</v>
      </c>
      <c r="H500" s="118">
        <v>1.9200000000000006</v>
      </c>
      <c r="I500" s="116">
        <v>0</v>
      </c>
      <c r="J500" s="121">
        <v>2</v>
      </c>
      <c r="K500" s="116" t="s">
        <v>34</v>
      </c>
      <c r="L500" s="126">
        <v>34684.609105510674</v>
      </c>
      <c r="M500" s="123">
        <v>34507.467846359075</v>
      </c>
      <c r="N500" s="123">
        <f t="shared" si="28"/>
        <v>-177.14125915159821</v>
      </c>
      <c r="O500" s="127">
        <f t="shared" si="29"/>
        <v>-5.107200678339318E-3</v>
      </c>
      <c r="Q500" s="126">
        <v>71838.901605510677</v>
      </c>
      <c r="R500" s="123">
        <v>71661.760346359079</v>
      </c>
      <c r="S500" s="123">
        <f t="shared" si="30"/>
        <v>-177.14125915159821</v>
      </c>
      <c r="T500" s="127">
        <f t="shared" si="31"/>
        <v>-2.4658124664034384E-3</v>
      </c>
    </row>
    <row r="501" spans="1:20" s="116" customFormat="1" ht="13" x14ac:dyDescent="0.3">
      <c r="A501" s="116">
        <v>495</v>
      </c>
      <c r="B501" s="125" t="s">
        <v>43</v>
      </c>
      <c r="C501" s="118">
        <v>12.227645666666668</v>
      </c>
      <c r="D501" s="119">
        <v>6830.4344716666665</v>
      </c>
      <c r="E501" s="120">
        <v>0.71481608427394072</v>
      </c>
      <c r="F501" s="121">
        <v>0.79290000000000005</v>
      </c>
      <c r="G501" s="120">
        <v>7.8272756360648787E-2</v>
      </c>
      <c r="H501" s="118">
        <v>13.400000000000004</v>
      </c>
      <c r="I501" s="116">
        <v>0</v>
      </c>
      <c r="J501" s="121">
        <v>2</v>
      </c>
      <c r="K501" s="116" t="s">
        <v>34</v>
      </c>
      <c r="L501" s="126">
        <v>231070.17382906665</v>
      </c>
      <c r="M501" s="123">
        <v>238160.51859745002</v>
      </c>
      <c r="N501" s="123">
        <f t="shared" si="28"/>
        <v>7090.3447683833656</v>
      </c>
      <c r="O501" s="127">
        <f t="shared" si="29"/>
        <v>3.0684811678154632E-2</v>
      </c>
      <c r="Q501" s="126">
        <v>615661.99382906663</v>
      </c>
      <c r="R501" s="123">
        <v>622752.33859745006</v>
      </c>
      <c r="S501" s="123">
        <f t="shared" si="30"/>
        <v>7090.3447683834238</v>
      </c>
      <c r="T501" s="127">
        <f t="shared" si="31"/>
        <v>1.1516619247983006E-2</v>
      </c>
    </row>
    <row r="502" spans="1:20" s="116" customFormat="1" ht="13" x14ac:dyDescent="0.3">
      <c r="A502" s="116">
        <v>496</v>
      </c>
      <c r="B502" s="125" t="s">
        <v>43</v>
      </c>
      <c r="C502" s="118">
        <v>6.5110000000000001</v>
      </c>
      <c r="D502" s="119">
        <v>3608.0293419166669</v>
      </c>
      <c r="E502" s="120">
        <v>0.76550570366207127</v>
      </c>
      <c r="F502" s="121">
        <v>0.12338000000000003</v>
      </c>
      <c r="G502" s="120">
        <v>0.12212493496017518</v>
      </c>
      <c r="H502" s="118">
        <v>1.8999999999999997</v>
      </c>
      <c r="I502" s="116">
        <v>0</v>
      </c>
      <c r="J502" s="121">
        <v>2</v>
      </c>
      <c r="K502" s="116" t="s">
        <v>34</v>
      </c>
      <c r="L502" s="126">
        <v>106147.42513818666</v>
      </c>
      <c r="M502" s="123">
        <v>111067.65538703917</v>
      </c>
      <c r="N502" s="123">
        <f t="shared" si="28"/>
        <v>4920.230248852502</v>
      </c>
      <c r="O502" s="127">
        <f t="shared" si="29"/>
        <v>4.635279887804309E-2</v>
      </c>
      <c r="Q502" s="126">
        <v>305949.00263818668</v>
      </c>
      <c r="R502" s="123">
        <v>310869.23288703919</v>
      </c>
      <c r="S502" s="123">
        <f t="shared" si="30"/>
        <v>4920.2302488525165</v>
      </c>
      <c r="T502" s="127">
        <f t="shared" si="31"/>
        <v>1.6081863991794572E-2</v>
      </c>
    </row>
    <row r="503" spans="1:20" s="116" customFormat="1" ht="13" x14ac:dyDescent="0.3">
      <c r="A503" s="116">
        <v>497</v>
      </c>
      <c r="B503" s="125" t="s">
        <v>43</v>
      </c>
      <c r="C503" s="118">
        <v>2.52</v>
      </c>
      <c r="D503" s="119">
        <v>512.17241388333332</v>
      </c>
      <c r="E503" s="120">
        <v>0.76730584181510131</v>
      </c>
      <c r="F503" s="121">
        <v>5.2239999999999988E-2</v>
      </c>
      <c r="G503" s="120">
        <v>8.2050784437284974E-2</v>
      </c>
      <c r="H503" s="118">
        <v>2.8000000000000003</v>
      </c>
      <c r="I503" s="116">
        <v>47</v>
      </c>
      <c r="J503" s="121">
        <v>2</v>
      </c>
      <c r="K503" s="116" t="s">
        <v>34</v>
      </c>
      <c r="L503" s="126">
        <v>24263.733662443996</v>
      </c>
      <c r="M503" s="123">
        <v>23787.714096536165</v>
      </c>
      <c r="N503" s="123">
        <f t="shared" si="28"/>
        <v>-476.01956590783084</v>
      </c>
      <c r="O503" s="127">
        <f t="shared" si="29"/>
        <v>-1.9618562111264254E-2</v>
      </c>
      <c r="Q503" s="126">
        <v>52271.831995777327</v>
      </c>
      <c r="R503" s="123">
        <v>51795.812429869497</v>
      </c>
      <c r="S503" s="123">
        <f t="shared" si="30"/>
        <v>-476.01956590783084</v>
      </c>
      <c r="T503" s="127">
        <f t="shared" si="31"/>
        <v>-9.1066172302184684E-3</v>
      </c>
    </row>
    <row r="504" spans="1:20" s="116" customFormat="1" ht="13" x14ac:dyDescent="0.3">
      <c r="A504" s="116">
        <v>498</v>
      </c>
      <c r="B504" s="125" t="s">
        <v>43</v>
      </c>
      <c r="C504" s="118">
        <v>1.6200000000000008</v>
      </c>
      <c r="D504" s="119">
        <v>8.3568550416666643</v>
      </c>
      <c r="E504" s="120">
        <v>2.6992196027900307E-2</v>
      </c>
      <c r="F504" s="121">
        <v>3.3579999999999999E-2</v>
      </c>
      <c r="G504" s="120">
        <v>1</v>
      </c>
      <c r="H504" s="118">
        <v>1.8000000000000005</v>
      </c>
      <c r="I504" s="116">
        <v>0</v>
      </c>
      <c r="J504" s="121">
        <v>2</v>
      </c>
      <c r="K504" s="116" t="s">
        <v>34</v>
      </c>
      <c r="L504" s="126">
        <v>9131.3163577533342</v>
      </c>
      <c r="M504" s="123">
        <v>8075.6975086537495</v>
      </c>
      <c r="N504" s="123">
        <f t="shared" si="28"/>
        <v>-1055.6188490995846</v>
      </c>
      <c r="O504" s="127">
        <f t="shared" si="29"/>
        <v>-0.11560423576862129</v>
      </c>
      <c r="Q504" s="126">
        <v>9465.748857753335</v>
      </c>
      <c r="R504" s="123">
        <v>8410.1300086537503</v>
      </c>
      <c r="S504" s="123">
        <f t="shared" si="30"/>
        <v>-1055.6188490995846</v>
      </c>
      <c r="T504" s="127">
        <f t="shared" si="31"/>
        <v>-0.11151984538813682</v>
      </c>
    </row>
    <row r="505" spans="1:20" s="116" customFormat="1" ht="13" x14ac:dyDescent="0.3">
      <c r="A505" s="116">
        <v>499</v>
      </c>
      <c r="B505" s="125" t="s">
        <v>43</v>
      </c>
      <c r="C505" s="118">
        <v>1.0441</v>
      </c>
      <c r="D505" s="119">
        <v>0.350765575</v>
      </c>
      <c r="E505" s="120">
        <v>1.9155882288242449E-3</v>
      </c>
      <c r="F505" s="121">
        <v>6.4999999999999986E-4</v>
      </c>
      <c r="G505" s="120">
        <v>1</v>
      </c>
      <c r="H505" s="118">
        <v>7.9999999999999988E-2</v>
      </c>
      <c r="I505" s="116">
        <v>120</v>
      </c>
      <c r="J505" s="121">
        <v>2</v>
      </c>
      <c r="K505" s="116" t="s">
        <v>34</v>
      </c>
      <c r="L505" s="126">
        <v>4379.7185162626674</v>
      </c>
      <c r="M505" s="123">
        <v>3657.0189547484174</v>
      </c>
      <c r="N505" s="123">
        <f t="shared" si="28"/>
        <v>-722.69956151425004</v>
      </c>
      <c r="O505" s="127">
        <f t="shared" si="29"/>
        <v>-0.16501050440359102</v>
      </c>
      <c r="Q505" s="126">
        <v>4392.0260162626673</v>
      </c>
      <c r="R505" s="123">
        <v>3669.3264547484173</v>
      </c>
      <c r="S505" s="123">
        <f t="shared" si="30"/>
        <v>-722.69956151425004</v>
      </c>
      <c r="T505" s="127">
        <f t="shared" si="31"/>
        <v>-0.16454810578039814</v>
      </c>
    </row>
    <row r="506" spans="1:20" s="116" customFormat="1" ht="13" x14ac:dyDescent="0.3">
      <c r="A506" s="116">
        <v>500</v>
      </c>
      <c r="B506" s="125" t="s">
        <v>43</v>
      </c>
      <c r="C506" s="118">
        <v>2.0699999999999998</v>
      </c>
      <c r="D506" s="119">
        <v>870.24680078333324</v>
      </c>
      <c r="E506" s="120">
        <v>0.69096998404821208</v>
      </c>
      <c r="F506" s="121">
        <v>1.8790000000000001E-2</v>
      </c>
      <c r="G506" s="120">
        <v>0.14252145375079306</v>
      </c>
      <c r="H506" s="118">
        <v>2.3000000000000003</v>
      </c>
      <c r="I506" s="116">
        <v>0</v>
      </c>
      <c r="J506" s="121">
        <v>2</v>
      </c>
      <c r="K506" s="116" t="s">
        <v>34</v>
      </c>
      <c r="L506" s="126">
        <v>27897.772442696005</v>
      </c>
      <c r="M506" s="123">
        <v>28359.295453950497</v>
      </c>
      <c r="N506" s="123">
        <f t="shared" si="28"/>
        <v>461.5230112544923</v>
      </c>
      <c r="O506" s="127">
        <f t="shared" si="29"/>
        <v>1.6543364248973395E-2</v>
      </c>
      <c r="Q506" s="126">
        <v>77027.619942696008</v>
      </c>
      <c r="R506" s="123">
        <v>77489.14295395049</v>
      </c>
      <c r="S506" s="123">
        <f t="shared" si="30"/>
        <v>461.52301125448139</v>
      </c>
      <c r="T506" s="127">
        <f t="shared" si="31"/>
        <v>5.9916561305909128E-3</v>
      </c>
    </row>
    <row r="507" spans="1:20" s="116" customFormat="1" ht="13" x14ac:dyDescent="0.3">
      <c r="A507" s="116">
        <v>501</v>
      </c>
      <c r="B507" s="125" t="s">
        <v>43</v>
      </c>
      <c r="C507" s="118">
        <v>2.3420206666666665</v>
      </c>
      <c r="D507" s="119">
        <v>1224.7939395583332</v>
      </c>
      <c r="E507" s="120">
        <v>0.27688532497856211</v>
      </c>
      <c r="F507" s="121">
        <v>1</v>
      </c>
      <c r="G507" s="120">
        <v>0.2343476888162237</v>
      </c>
      <c r="H507" s="118">
        <v>2.1999999999999997</v>
      </c>
      <c r="I507" s="116">
        <v>0</v>
      </c>
      <c r="J507" s="121">
        <v>1</v>
      </c>
      <c r="K507" s="116" t="s">
        <v>34</v>
      </c>
      <c r="L507" s="126">
        <v>55288.484971214668</v>
      </c>
      <c r="M507" s="123">
        <v>56939.282639566918</v>
      </c>
      <c r="N507" s="123">
        <f t="shared" si="28"/>
        <v>1650.7976683522502</v>
      </c>
      <c r="O507" s="127">
        <f t="shared" si="29"/>
        <v>2.985789299908868E-2</v>
      </c>
      <c r="Q507" s="126">
        <v>124958.52163788135</v>
      </c>
      <c r="R507" s="123">
        <v>126609.31930623361</v>
      </c>
      <c r="S507" s="123">
        <f t="shared" si="30"/>
        <v>1650.7976683522575</v>
      </c>
      <c r="T507" s="127">
        <f t="shared" si="31"/>
        <v>1.3210765033985612E-2</v>
      </c>
    </row>
    <row r="508" spans="1:20" s="116" customFormat="1" ht="13" x14ac:dyDescent="0.3">
      <c r="A508" s="116">
        <v>502</v>
      </c>
      <c r="B508" s="125" t="s">
        <v>43</v>
      </c>
      <c r="C508" s="118">
        <v>4.4915769999999995</v>
      </c>
      <c r="D508" s="119">
        <v>1994.6499810000003</v>
      </c>
      <c r="E508" s="120">
        <v>0.59993405071528783</v>
      </c>
      <c r="F508" s="121">
        <v>0.19592000000000007</v>
      </c>
      <c r="G508" s="120">
        <v>4.6690482128435629E-2</v>
      </c>
      <c r="H508" s="118">
        <v>4.7999999999999989</v>
      </c>
      <c r="I508" s="116">
        <v>4</v>
      </c>
      <c r="J508" s="121">
        <v>2</v>
      </c>
      <c r="K508" s="116" t="s">
        <v>34</v>
      </c>
      <c r="L508" s="126">
        <v>80407.156219546669</v>
      </c>
      <c r="M508" s="123">
        <v>78167.321044756667</v>
      </c>
      <c r="N508" s="123">
        <f t="shared" si="28"/>
        <v>-2239.8351747900015</v>
      </c>
      <c r="O508" s="127">
        <f t="shared" si="29"/>
        <v>-2.7856167039091308E-2</v>
      </c>
      <c r="Q508" s="126">
        <v>199810.93621954665</v>
      </c>
      <c r="R508" s="123">
        <v>197571.10104475665</v>
      </c>
      <c r="S508" s="123">
        <f t="shared" si="30"/>
        <v>-2239.8351747900015</v>
      </c>
      <c r="T508" s="127">
        <f t="shared" si="31"/>
        <v>-1.1209772683958267E-2</v>
      </c>
    </row>
    <row r="509" spans="1:20" s="116" customFormat="1" ht="13" x14ac:dyDescent="0.3">
      <c r="A509" s="116">
        <v>503</v>
      </c>
      <c r="B509" s="125" t="s">
        <v>43</v>
      </c>
      <c r="C509" s="118">
        <v>15.692373333333334</v>
      </c>
      <c r="D509" s="119">
        <v>4219.0074044166677</v>
      </c>
      <c r="E509" s="120">
        <v>0.36676415364349052</v>
      </c>
      <c r="F509" s="121">
        <v>0.64081999999999983</v>
      </c>
      <c r="G509" s="120">
        <v>0.50494193883532534</v>
      </c>
      <c r="H509" s="118">
        <v>15.699999999999998</v>
      </c>
      <c r="I509" s="116">
        <v>0</v>
      </c>
      <c r="J509" s="121">
        <v>2</v>
      </c>
      <c r="K509" s="116" t="s">
        <v>35</v>
      </c>
      <c r="L509" s="126">
        <v>183376.97401085333</v>
      </c>
      <c r="M509" s="123">
        <v>183982.5791986642</v>
      </c>
      <c r="N509" s="123">
        <f t="shared" si="28"/>
        <v>605.60518781087012</v>
      </c>
      <c r="O509" s="127">
        <f t="shared" si="29"/>
        <v>3.3025148935821509E-3</v>
      </c>
      <c r="Q509" s="126">
        <v>404196.5723441866</v>
      </c>
      <c r="R509" s="123">
        <v>404802.1775319975</v>
      </c>
      <c r="S509" s="123">
        <f t="shared" si="30"/>
        <v>605.60518781089922</v>
      </c>
      <c r="T509" s="127">
        <f t="shared" si="31"/>
        <v>1.4982937245079026E-3</v>
      </c>
    </row>
    <row r="510" spans="1:20" s="116" customFormat="1" ht="13" x14ac:dyDescent="0.3">
      <c r="A510" s="116">
        <v>504</v>
      </c>
      <c r="B510" s="125" t="s">
        <v>43</v>
      </c>
      <c r="C510" s="118">
        <v>5.8879390000000003</v>
      </c>
      <c r="D510" s="119">
        <v>3762.2261796666662</v>
      </c>
      <c r="E510" s="120">
        <v>0.84359556081109544</v>
      </c>
      <c r="F510" s="121">
        <v>1.1120000000000003E-2</v>
      </c>
      <c r="G510" s="120">
        <v>6.8570781175177897E-2</v>
      </c>
      <c r="H510" s="118">
        <v>4.2000000000000011</v>
      </c>
      <c r="I510" s="116">
        <v>355</v>
      </c>
      <c r="J510" s="121">
        <v>2</v>
      </c>
      <c r="K510" s="116" t="s">
        <v>34</v>
      </c>
      <c r="L510" s="126">
        <v>100759.26764104002</v>
      </c>
      <c r="M510" s="123">
        <v>105788.92009037</v>
      </c>
      <c r="N510" s="123">
        <f t="shared" si="28"/>
        <v>5029.6524493299803</v>
      </c>
      <c r="O510" s="127">
        <f t="shared" si="29"/>
        <v>4.9917516939963991E-2</v>
      </c>
      <c r="Q510" s="126">
        <v>309159.40430770675</v>
      </c>
      <c r="R510" s="123">
        <v>314189.05675703671</v>
      </c>
      <c r="S510" s="123">
        <f t="shared" si="30"/>
        <v>5029.6524493299657</v>
      </c>
      <c r="T510" s="127">
        <f t="shared" si="31"/>
        <v>1.6268799781759012E-2</v>
      </c>
    </row>
    <row r="511" spans="1:20" s="116" customFormat="1" ht="13" x14ac:dyDescent="0.3">
      <c r="A511" s="116">
        <v>505</v>
      </c>
      <c r="B511" s="125" t="s">
        <v>43</v>
      </c>
      <c r="C511" s="118">
        <v>18.319041666666671</v>
      </c>
      <c r="D511" s="119">
        <v>525.47118190000003</v>
      </c>
      <c r="E511" s="120">
        <v>3.8357856594336312E-2</v>
      </c>
      <c r="F511" s="121">
        <v>4.8980000000000017E-2</v>
      </c>
      <c r="G511" s="120">
        <v>1</v>
      </c>
      <c r="H511" s="118">
        <v>18.5</v>
      </c>
      <c r="I511" s="116">
        <v>0</v>
      </c>
      <c r="J511" s="121">
        <v>2</v>
      </c>
      <c r="K511" s="116" t="s">
        <v>34</v>
      </c>
      <c r="L511" s="126">
        <v>60234.958262485328</v>
      </c>
      <c r="M511" s="123">
        <v>51922.436943930988</v>
      </c>
      <c r="N511" s="123">
        <f t="shared" si="28"/>
        <v>-8312.5213185543398</v>
      </c>
      <c r="O511" s="127">
        <f t="shared" si="29"/>
        <v>-0.13800161166097172</v>
      </c>
      <c r="Q511" s="126">
        <v>78529.582429151997</v>
      </c>
      <c r="R511" s="123">
        <v>70217.061110597657</v>
      </c>
      <c r="S511" s="123">
        <f t="shared" si="30"/>
        <v>-8312.5213185543398</v>
      </c>
      <c r="T511" s="127">
        <f t="shared" si="31"/>
        <v>-0.10585210135370005</v>
      </c>
    </row>
    <row r="512" spans="1:20" s="116" customFormat="1" ht="13" x14ac:dyDescent="0.3">
      <c r="A512" s="116">
        <v>506</v>
      </c>
      <c r="B512" s="125" t="s">
        <v>43</v>
      </c>
      <c r="C512" s="118">
        <v>12.855721000000003</v>
      </c>
      <c r="D512" s="119">
        <v>1458.5500311833332</v>
      </c>
      <c r="E512" s="120">
        <v>0.1463489013907468</v>
      </c>
      <c r="F512" s="121">
        <v>0.87661999999999995</v>
      </c>
      <c r="G512" s="120">
        <v>0.60989468720881979</v>
      </c>
      <c r="H512" s="118">
        <v>13.5</v>
      </c>
      <c r="I512" s="116">
        <v>0</v>
      </c>
      <c r="J512" s="121">
        <v>2</v>
      </c>
      <c r="K512" s="116" t="s">
        <v>34</v>
      </c>
      <c r="L512" s="126">
        <v>135380.83848496131</v>
      </c>
      <c r="M512" s="123">
        <v>127710.66365221317</v>
      </c>
      <c r="N512" s="123">
        <f t="shared" si="28"/>
        <v>-7670.1748327481328</v>
      </c>
      <c r="O512" s="127">
        <f t="shared" si="29"/>
        <v>-5.6656281040837024E-2</v>
      </c>
      <c r="Q512" s="126">
        <v>240559.04181829462</v>
      </c>
      <c r="R512" s="123">
        <v>232888.86698554648</v>
      </c>
      <c r="S512" s="123">
        <f t="shared" si="30"/>
        <v>-7670.1748327481328</v>
      </c>
      <c r="T512" s="127">
        <f t="shared" si="31"/>
        <v>-3.1884791254455404E-2</v>
      </c>
    </row>
    <row r="513" spans="1:20" s="116" customFormat="1" ht="13" x14ac:dyDescent="0.3">
      <c r="A513" s="116">
        <v>507</v>
      </c>
      <c r="B513" s="125" t="s">
        <v>43</v>
      </c>
      <c r="C513" s="118">
        <v>2.0114999999999998</v>
      </c>
      <c r="D513" s="119">
        <v>690.15305833333332</v>
      </c>
      <c r="E513" s="120">
        <v>0.55384601546679935</v>
      </c>
      <c r="F513" s="121">
        <v>1</v>
      </c>
      <c r="G513" s="120">
        <v>0.24693835378056217</v>
      </c>
      <c r="H513" s="118">
        <v>1</v>
      </c>
      <c r="I513" s="116">
        <v>0</v>
      </c>
      <c r="J513" s="121">
        <v>1</v>
      </c>
      <c r="K513" s="116" t="s">
        <v>34</v>
      </c>
      <c r="L513" s="126">
        <v>26511.205074666665</v>
      </c>
      <c r="M513" s="123">
        <v>26086.790678583329</v>
      </c>
      <c r="N513" s="123">
        <f t="shared" si="28"/>
        <v>-424.4143960833353</v>
      </c>
      <c r="O513" s="127">
        <f t="shared" si="29"/>
        <v>-1.6008868510050994E-2</v>
      </c>
      <c r="Q513" s="126">
        <v>64794.490908</v>
      </c>
      <c r="R513" s="123">
        <v>64370.076511916661</v>
      </c>
      <c r="S513" s="123">
        <f t="shared" si="30"/>
        <v>-424.41439608333894</v>
      </c>
      <c r="T513" s="127">
        <f t="shared" si="31"/>
        <v>-6.5501617519605768E-3</v>
      </c>
    </row>
    <row r="514" spans="1:20" s="116" customFormat="1" ht="13" x14ac:dyDescent="0.3">
      <c r="A514" s="116">
        <v>508</v>
      </c>
      <c r="B514" s="125" t="s">
        <v>43</v>
      </c>
      <c r="C514" s="118">
        <v>22.570791666666665</v>
      </c>
      <c r="D514" s="119">
        <v>81.943570558333334</v>
      </c>
      <c r="E514" s="120">
        <v>5.6756272746840723E-3</v>
      </c>
      <c r="F514" s="121">
        <v>1.174E-2</v>
      </c>
      <c r="G514" s="120">
        <v>1</v>
      </c>
      <c r="H514" s="118">
        <v>15</v>
      </c>
      <c r="I514" s="116">
        <v>383</v>
      </c>
      <c r="J514" s="121">
        <v>3</v>
      </c>
      <c r="K514" s="116" t="s">
        <v>34</v>
      </c>
      <c r="L514" s="126">
        <v>70288.441882828003</v>
      </c>
      <c r="M514" s="123">
        <v>55290.887102890258</v>
      </c>
      <c r="N514" s="123">
        <f t="shared" si="28"/>
        <v>-14997.554779937745</v>
      </c>
      <c r="O514" s="127">
        <f t="shared" si="29"/>
        <v>-0.21337156406082977</v>
      </c>
      <c r="Q514" s="126">
        <v>77105.477716161331</v>
      </c>
      <c r="R514" s="123">
        <v>62107.922936223593</v>
      </c>
      <c r="S514" s="123">
        <f t="shared" si="30"/>
        <v>-14997.554779937738</v>
      </c>
      <c r="T514" s="127">
        <f t="shared" si="31"/>
        <v>-0.19450699514691219</v>
      </c>
    </row>
    <row r="515" spans="1:20" s="116" customFormat="1" ht="13" x14ac:dyDescent="0.3">
      <c r="A515" s="116">
        <v>509</v>
      </c>
      <c r="B515" s="125" t="s">
        <v>43</v>
      </c>
      <c r="C515" s="118">
        <v>19.503485666666666</v>
      </c>
      <c r="D515" s="119">
        <v>8008.6768161666687</v>
      </c>
      <c r="E515" s="120">
        <v>0.530301690401352</v>
      </c>
      <c r="F515" s="121">
        <v>1</v>
      </c>
      <c r="G515" s="120">
        <v>6.9349397163785076E-2</v>
      </c>
      <c r="H515" s="118">
        <v>18.800000000000004</v>
      </c>
      <c r="I515" s="116">
        <v>0</v>
      </c>
      <c r="J515" s="121">
        <v>1</v>
      </c>
      <c r="K515" s="116" t="s">
        <v>34</v>
      </c>
      <c r="L515" s="126">
        <v>332865.70353829331</v>
      </c>
      <c r="M515" s="123">
        <v>325193.70347392169</v>
      </c>
      <c r="N515" s="123">
        <f t="shared" si="28"/>
        <v>-7672.0000643716194</v>
      </c>
      <c r="O515" s="127">
        <f t="shared" si="29"/>
        <v>-2.3048334456869098E-2</v>
      </c>
      <c r="Q515" s="126">
        <v>811460.32603829331</v>
      </c>
      <c r="R515" s="123">
        <v>803788.32597392169</v>
      </c>
      <c r="S515" s="123">
        <f t="shared" si="30"/>
        <v>-7672.0000643716194</v>
      </c>
      <c r="T515" s="127">
        <f t="shared" si="31"/>
        <v>-9.454559660147294E-3</v>
      </c>
    </row>
    <row r="516" spans="1:20" s="116" customFormat="1" ht="13" x14ac:dyDescent="0.3">
      <c r="A516" s="116">
        <v>510</v>
      </c>
      <c r="B516" s="125" t="s">
        <v>43</v>
      </c>
      <c r="C516" s="118">
        <v>18.990000000000002</v>
      </c>
      <c r="D516" s="119">
        <v>8814.6478606666678</v>
      </c>
      <c r="E516" s="120">
        <v>0.65862877970600353</v>
      </c>
      <c r="F516" s="121">
        <v>1</v>
      </c>
      <c r="G516" s="120">
        <v>0.14781435183178881</v>
      </c>
      <c r="H516" s="118">
        <v>21.099999999999998</v>
      </c>
      <c r="I516" s="116">
        <v>0</v>
      </c>
      <c r="J516" s="121">
        <v>1</v>
      </c>
      <c r="K516" s="116" t="s">
        <v>34</v>
      </c>
      <c r="L516" s="126">
        <v>316058.97342752002</v>
      </c>
      <c r="M516" s="123">
        <v>322443.92733572662</v>
      </c>
      <c r="N516" s="123">
        <f t="shared" si="28"/>
        <v>6384.953908206604</v>
      </c>
      <c r="O516" s="127">
        <f t="shared" si="29"/>
        <v>2.0201780189831656E-2</v>
      </c>
      <c r="Q516" s="126">
        <v>814109.57176085329</v>
      </c>
      <c r="R516" s="123">
        <v>820494.52566905995</v>
      </c>
      <c r="S516" s="123">
        <f t="shared" si="30"/>
        <v>6384.9539082066622</v>
      </c>
      <c r="T516" s="127">
        <f t="shared" si="31"/>
        <v>7.8428679992012893E-3</v>
      </c>
    </row>
    <row r="517" spans="1:20" s="116" customFormat="1" ht="13" x14ac:dyDescent="0.3">
      <c r="A517" s="116">
        <v>511</v>
      </c>
      <c r="B517" s="125" t="s">
        <v>43</v>
      </c>
      <c r="C517" s="118">
        <v>0.41170000000000001</v>
      </c>
      <c r="D517" s="119">
        <v>118.11906613333333</v>
      </c>
      <c r="E517" s="120">
        <v>0.3946491478301955</v>
      </c>
      <c r="F517" s="121">
        <v>6.5500000000000003E-3</v>
      </c>
      <c r="G517" s="120">
        <v>0.91197821752376584</v>
      </c>
      <c r="H517" s="118">
        <v>0.12999999999999998</v>
      </c>
      <c r="I517" s="116">
        <v>0</v>
      </c>
      <c r="J517" s="121">
        <v>2</v>
      </c>
      <c r="K517" s="116" t="s">
        <v>34</v>
      </c>
      <c r="L517" s="126">
        <v>3084.2972554240005</v>
      </c>
      <c r="M517" s="123">
        <v>3665.548501605334</v>
      </c>
      <c r="N517" s="123">
        <f t="shared" si="28"/>
        <v>581.2512461813335</v>
      </c>
      <c r="O517" s="127">
        <f t="shared" si="29"/>
        <v>0.18845500224051151</v>
      </c>
      <c r="Q517" s="126">
        <v>8970.7797554239987</v>
      </c>
      <c r="R517" s="123">
        <v>9552.0310016053336</v>
      </c>
      <c r="S517" s="123">
        <f t="shared" si="30"/>
        <v>581.25124618133486</v>
      </c>
      <c r="T517" s="127">
        <f t="shared" si="31"/>
        <v>6.4793837551289021E-2</v>
      </c>
    </row>
    <row r="518" spans="1:20" s="116" customFormat="1" ht="13" x14ac:dyDescent="0.3">
      <c r="A518" s="116">
        <v>512</v>
      </c>
      <c r="B518" s="125" t="s">
        <v>43</v>
      </c>
      <c r="C518" s="118">
        <v>0.55696843333333346</v>
      </c>
      <c r="D518" s="119">
        <v>44.679163424999992</v>
      </c>
      <c r="E518" s="120">
        <v>9.9548183209856964E-2</v>
      </c>
      <c r="F518" s="121">
        <v>1.49E-3</v>
      </c>
      <c r="G518" s="120">
        <v>0.82565639905072608</v>
      </c>
      <c r="H518" s="118">
        <v>3.0000000000000009E-2</v>
      </c>
      <c r="I518" s="116">
        <v>15</v>
      </c>
      <c r="J518" s="121">
        <v>2</v>
      </c>
      <c r="K518" s="116" t="s">
        <v>34</v>
      </c>
      <c r="L518" s="126">
        <v>3142.9375150573337</v>
      </c>
      <c r="M518" s="123">
        <v>2965.2376016282501</v>
      </c>
      <c r="N518" s="123">
        <f t="shared" si="28"/>
        <v>-177.69991342908361</v>
      </c>
      <c r="O518" s="127">
        <f t="shared" si="29"/>
        <v>-5.6539435664167824E-2</v>
      </c>
      <c r="Q518" s="126">
        <v>5250.6591817240005</v>
      </c>
      <c r="R518" s="123">
        <v>5072.9592682949169</v>
      </c>
      <c r="S518" s="123">
        <f t="shared" si="30"/>
        <v>-177.69991342908361</v>
      </c>
      <c r="T518" s="127">
        <f t="shared" si="31"/>
        <v>-3.3843353239837906E-2</v>
      </c>
    </row>
    <row r="519" spans="1:20" s="116" customFormat="1" ht="13" x14ac:dyDescent="0.3">
      <c r="A519" s="116">
        <v>513</v>
      </c>
      <c r="B519" s="125" t="s">
        <v>43</v>
      </c>
      <c r="C519" s="118">
        <v>6.5800766666666663E-2</v>
      </c>
      <c r="D519" s="119">
        <v>1.5919633333333332E-2</v>
      </c>
      <c r="E519" s="120">
        <v>2.3024322073332036E-4</v>
      </c>
      <c r="F519" s="121">
        <v>2.0000000000000002E-5</v>
      </c>
      <c r="G519" s="120">
        <v>1</v>
      </c>
      <c r="H519" s="118">
        <v>0</v>
      </c>
      <c r="I519" s="116">
        <v>55</v>
      </c>
      <c r="J519" s="121">
        <v>2</v>
      </c>
      <c r="K519" s="116" t="s">
        <v>34</v>
      </c>
      <c r="L519" s="126">
        <v>280.26256250400002</v>
      </c>
      <c r="M519" s="123">
        <v>234.66491378700005</v>
      </c>
      <c r="N519" s="123">
        <f t="shared" si="28"/>
        <v>-45.59764871699997</v>
      </c>
      <c r="O519" s="127">
        <f t="shared" si="29"/>
        <v>-0.16269618142933087</v>
      </c>
      <c r="Q519" s="126">
        <v>281.23672917066671</v>
      </c>
      <c r="R519" s="123">
        <v>235.63908045366671</v>
      </c>
      <c r="S519" s="123">
        <f t="shared" si="30"/>
        <v>-45.597648716999998</v>
      </c>
      <c r="T519" s="127">
        <f t="shared" si="31"/>
        <v>-0.16213262347155716</v>
      </c>
    </row>
    <row r="520" spans="1:20" s="116" customFormat="1" ht="13" x14ac:dyDescent="0.3">
      <c r="A520" s="116">
        <v>514</v>
      </c>
      <c r="B520" s="125" t="s">
        <v>43</v>
      </c>
      <c r="C520" s="118">
        <v>6.9444166666666662</v>
      </c>
      <c r="D520" s="119">
        <v>2127.0094386916662</v>
      </c>
      <c r="E520" s="120">
        <v>0.47687992759538994</v>
      </c>
      <c r="F520" s="121">
        <v>3.6199999999999987E-3</v>
      </c>
      <c r="G520" s="120">
        <v>0.15823259971120163</v>
      </c>
      <c r="H520" s="118">
        <v>0.19999999999999998</v>
      </c>
      <c r="I520" s="116">
        <v>0</v>
      </c>
      <c r="J520" s="121">
        <v>2</v>
      </c>
      <c r="K520" s="116" t="s">
        <v>34</v>
      </c>
      <c r="L520" s="126">
        <v>74569.104619212012</v>
      </c>
      <c r="M520" s="123">
        <v>74132.813465275569</v>
      </c>
      <c r="N520" s="123">
        <f t="shared" ref="N520:N570" si="32">M520-L520</f>
        <v>-436.29115393644315</v>
      </c>
      <c r="O520" s="127">
        <f t="shared" ref="O520:O570" si="33">N520/L520</f>
        <v>-5.8508299940621383E-3</v>
      </c>
      <c r="Q520" s="126">
        <v>203866.61378587867</v>
      </c>
      <c r="R520" s="123">
        <v>203430.32263194222</v>
      </c>
      <c r="S520" s="123">
        <f t="shared" ref="S520:S570" si="34">R520-Q520</f>
        <v>-436.29115393644315</v>
      </c>
      <c r="T520" s="127">
        <f t="shared" ref="T520:T570" si="35">S520/Q520</f>
        <v>-2.140081427921691E-3</v>
      </c>
    </row>
    <row r="521" spans="1:20" s="116" customFormat="1" ht="13" x14ac:dyDescent="0.3">
      <c r="A521" s="116">
        <v>515</v>
      </c>
      <c r="B521" s="125" t="s">
        <v>43</v>
      </c>
      <c r="C521" s="118">
        <v>0.68461716666666661</v>
      </c>
      <c r="D521" s="119">
        <v>0.75885346666666675</v>
      </c>
      <c r="E521" s="120">
        <v>1.1682606060238446E-3</v>
      </c>
      <c r="F521" s="121">
        <v>4.8899999999999994E-3</v>
      </c>
      <c r="G521" s="120">
        <v>1</v>
      </c>
      <c r="H521" s="118">
        <v>0.19999999999999998</v>
      </c>
      <c r="I521" s="116">
        <v>15</v>
      </c>
      <c r="J521" s="121">
        <v>3</v>
      </c>
      <c r="K521" s="116" t="s">
        <v>34</v>
      </c>
      <c r="L521" s="126">
        <v>3233.8102615773332</v>
      </c>
      <c r="M521" s="123">
        <v>2764.383288398667</v>
      </c>
      <c r="N521" s="123">
        <f t="shared" si="32"/>
        <v>-469.42697317866623</v>
      </c>
      <c r="O521" s="127">
        <f t="shared" si="33"/>
        <v>-0.14516218800966296</v>
      </c>
      <c r="Q521" s="126">
        <v>3269.9177615773333</v>
      </c>
      <c r="R521" s="123">
        <v>2800.4907883986671</v>
      </c>
      <c r="S521" s="123">
        <f t="shared" si="34"/>
        <v>-469.42697317866623</v>
      </c>
      <c r="T521" s="127">
        <f t="shared" si="35"/>
        <v>-0.1435592597142949</v>
      </c>
    </row>
    <row r="522" spans="1:20" s="116" customFormat="1" ht="13" x14ac:dyDescent="0.3">
      <c r="A522" s="116">
        <v>516</v>
      </c>
      <c r="B522" s="125" t="s">
        <v>43</v>
      </c>
      <c r="C522" s="118">
        <v>0.60702499999999993</v>
      </c>
      <c r="D522" s="119">
        <v>8.8946333333333336E-2</v>
      </c>
      <c r="E522" s="120">
        <v>3.3762655627902013E-4</v>
      </c>
      <c r="F522" s="121">
        <v>4.8899999999999994E-3</v>
      </c>
      <c r="G522" s="120">
        <v>1</v>
      </c>
      <c r="H522" s="118">
        <v>0.19999999999999998</v>
      </c>
      <c r="I522" s="116">
        <v>20</v>
      </c>
      <c r="J522" s="121">
        <v>3</v>
      </c>
      <c r="K522" s="116" t="s">
        <v>34</v>
      </c>
      <c r="L522" s="126">
        <v>2862.6305489400002</v>
      </c>
      <c r="M522" s="123">
        <v>2441.4962126033338</v>
      </c>
      <c r="N522" s="123">
        <f t="shared" si="32"/>
        <v>-421.13433633666637</v>
      </c>
      <c r="O522" s="127">
        <f t="shared" si="33"/>
        <v>-0.14711445613986326</v>
      </c>
      <c r="Q522" s="126">
        <v>2867.41554894</v>
      </c>
      <c r="R522" s="123">
        <v>2446.2812126033336</v>
      </c>
      <c r="S522" s="123">
        <f t="shared" si="34"/>
        <v>-421.13433633666637</v>
      </c>
      <c r="T522" s="127">
        <f t="shared" si="35"/>
        <v>-0.14686895887564935</v>
      </c>
    </row>
    <row r="523" spans="1:20" s="116" customFormat="1" ht="13" x14ac:dyDescent="0.3">
      <c r="A523" s="116">
        <v>517</v>
      </c>
      <c r="B523" s="125" t="s">
        <v>43</v>
      </c>
      <c r="C523" s="118">
        <v>8.2380079999999989</v>
      </c>
      <c r="D523" s="119">
        <v>4585.2671610833322</v>
      </c>
      <c r="E523" s="120">
        <v>0.69731255630122291</v>
      </c>
      <c r="F523" s="121">
        <v>0.13447000000000003</v>
      </c>
      <c r="G523" s="120">
        <v>0.10042442857709311</v>
      </c>
      <c r="H523" s="118">
        <v>5.5</v>
      </c>
      <c r="I523" s="116">
        <v>0</v>
      </c>
      <c r="J523" s="121">
        <v>3</v>
      </c>
      <c r="K523" s="116" t="s">
        <v>34</v>
      </c>
      <c r="L523" s="126">
        <v>140434.51934138668</v>
      </c>
      <c r="M523" s="123">
        <v>143925.77085609749</v>
      </c>
      <c r="N523" s="123">
        <f t="shared" si="32"/>
        <v>3491.2515147108061</v>
      </c>
      <c r="O523" s="127">
        <f t="shared" si="33"/>
        <v>2.486035150819161E-2</v>
      </c>
      <c r="Q523" s="126">
        <v>399712.71267472004</v>
      </c>
      <c r="R523" s="123">
        <v>403203.96418943082</v>
      </c>
      <c r="S523" s="123">
        <f t="shared" si="34"/>
        <v>3491.251514710777</v>
      </c>
      <c r="T523" s="127">
        <f t="shared" si="35"/>
        <v>8.7344019942440579E-3</v>
      </c>
    </row>
    <row r="524" spans="1:20" s="116" customFormat="1" ht="13" x14ac:dyDescent="0.3">
      <c r="A524" s="116">
        <v>518</v>
      </c>
      <c r="B524" s="125" t="s">
        <v>43</v>
      </c>
      <c r="C524" s="118">
        <v>7.6840620000000008</v>
      </c>
      <c r="D524" s="119">
        <v>3043.9818119166666</v>
      </c>
      <c r="E524" s="120">
        <v>0.59100030309656237</v>
      </c>
      <c r="F524" s="121">
        <v>0.12089999999999999</v>
      </c>
      <c r="G524" s="120">
        <v>0.13080250846415831</v>
      </c>
      <c r="H524" s="118">
        <v>2.0699999999999998</v>
      </c>
      <c r="I524" s="116">
        <v>0</v>
      </c>
      <c r="J524" s="121">
        <v>2</v>
      </c>
      <c r="K524" s="116" t="s">
        <v>34</v>
      </c>
      <c r="L524" s="126">
        <v>109821.49716878666</v>
      </c>
      <c r="M524" s="123">
        <v>108596.94401700584</v>
      </c>
      <c r="N524" s="123">
        <f t="shared" si="32"/>
        <v>-1224.5531517808267</v>
      </c>
      <c r="O524" s="127">
        <f t="shared" si="33"/>
        <v>-1.1150395718051345E-2</v>
      </c>
      <c r="Q524" s="126">
        <v>286570.70800212002</v>
      </c>
      <c r="R524" s="123">
        <v>285346.15485033917</v>
      </c>
      <c r="S524" s="123">
        <f t="shared" si="34"/>
        <v>-1224.5531517808558</v>
      </c>
      <c r="T524" s="127">
        <f t="shared" si="35"/>
        <v>-4.2731274257514018E-3</v>
      </c>
    </row>
    <row r="525" spans="1:20" s="116" customFormat="1" ht="13" x14ac:dyDescent="0.3">
      <c r="A525" s="116">
        <v>519</v>
      </c>
      <c r="B525" s="125" t="s">
        <v>43</v>
      </c>
      <c r="C525" s="118">
        <v>0.40205933333333338</v>
      </c>
      <c r="D525" s="119">
        <v>0.26244053333333334</v>
      </c>
      <c r="E525" s="120">
        <v>7.9658325040919773E-4</v>
      </c>
      <c r="F525" s="121">
        <v>4.6599999999999992E-3</v>
      </c>
      <c r="G525" s="120">
        <v>1</v>
      </c>
      <c r="H525" s="118">
        <v>7.9999999999999988E-2</v>
      </c>
      <c r="I525" s="116">
        <v>15</v>
      </c>
      <c r="J525" s="121">
        <v>2</v>
      </c>
      <c r="K525" s="116" t="s">
        <v>34</v>
      </c>
      <c r="L525" s="126">
        <v>1386.219429809333</v>
      </c>
      <c r="M525" s="123">
        <v>1108.9953180279997</v>
      </c>
      <c r="N525" s="123">
        <f t="shared" si="32"/>
        <v>-277.22411178133325</v>
      </c>
      <c r="O525" s="127">
        <f t="shared" si="33"/>
        <v>-0.19998573517286794</v>
      </c>
      <c r="Q525" s="126">
        <v>1398.9652631426663</v>
      </c>
      <c r="R525" s="123">
        <v>1121.7411513613331</v>
      </c>
      <c r="S525" s="123">
        <f t="shared" si="34"/>
        <v>-277.22411178133325</v>
      </c>
      <c r="T525" s="127">
        <f t="shared" si="35"/>
        <v>-0.19816368503573198</v>
      </c>
    </row>
    <row r="526" spans="1:20" s="116" customFormat="1" ht="13" x14ac:dyDescent="0.3">
      <c r="A526" s="116">
        <v>520</v>
      </c>
      <c r="B526" s="125" t="s">
        <v>43</v>
      </c>
      <c r="C526" s="118">
        <v>9.5037666666666674</v>
      </c>
      <c r="D526" s="119">
        <v>4353.2588416666667</v>
      </c>
      <c r="E526" s="120">
        <v>0.58567749717695017</v>
      </c>
      <c r="F526" s="121">
        <v>1</v>
      </c>
      <c r="G526" s="120">
        <v>0.20657061642870811</v>
      </c>
      <c r="H526" s="118">
        <v>10</v>
      </c>
      <c r="I526" s="116">
        <v>0</v>
      </c>
      <c r="J526" s="121">
        <v>1</v>
      </c>
      <c r="K526" s="116" t="s">
        <v>34</v>
      </c>
      <c r="L526" s="126">
        <v>179704.86115733333</v>
      </c>
      <c r="M526" s="123">
        <v>179058.52564908331</v>
      </c>
      <c r="N526" s="123">
        <f t="shared" si="32"/>
        <v>-646.33550825002021</v>
      </c>
      <c r="O526" s="127">
        <f t="shared" si="33"/>
        <v>-3.5966501077794844E-3</v>
      </c>
      <c r="Q526" s="126">
        <v>416879.37865733332</v>
      </c>
      <c r="R526" s="123">
        <v>416233.04314908327</v>
      </c>
      <c r="S526" s="123">
        <f t="shared" si="34"/>
        <v>-646.33550825004932</v>
      </c>
      <c r="T526" s="127">
        <f t="shared" si="35"/>
        <v>-1.5504137199871535E-3</v>
      </c>
    </row>
    <row r="527" spans="1:20" s="116" customFormat="1" ht="13" x14ac:dyDescent="0.3">
      <c r="A527" s="116">
        <v>521</v>
      </c>
      <c r="B527" s="125" t="s">
        <v>43</v>
      </c>
      <c r="C527" s="118">
        <v>25.243958333333339</v>
      </c>
      <c r="D527" s="119">
        <v>7970.0353211666661</v>
      </c>
      <c r="E527" s="120">
        <v>0.5770205499989165</v>
      </c>
      <c r="F527" s="121">
        <v>1</v>
      </c>
      <c r="G527" s="120">
        <v>6.6367302611807344E-2</v>
      </c>
      <c r="H527" s="118">
        <v>19.800000000000004</v>
      </c>
      <c r="I527" s="116">
        <v>0</v>
      </c>
      <c r="J527" s="121">
        <v>1</v>
      </c>
      <c r="K527" s="116" t="s">
        <v>34</v>
      </c>
      <c r="L527" s="126">
        <v>360269.05642502668</v>
      </c>
      <c r="M527" s="123">
        <v>348076.18773437169</v>
      </c>
      <c r="N527" s="123">
        <f t="shared" si="32"/>
        <v>-12192.868690654985</v>
      </c>
      <c r="O527" s="127">
        <f t="shared" si="33"/>
        <v>-3.3843785563061161E-2</v>
      </c>
      <c r="Q527" s="126">
        <v>827858.24809169327</v>
      </c>
      <c r="R527" s="123">
        <v>815665.3794010384</v>
      </c>
      <c r="S527" s="123">
        <f t="shared" si="34"/>
        <v>-12192.868690654868</v>
      </c>
      <c r="T527" s="127">
        <f t="shared" si="35"/>
        <v>-1.4728208263625817E-2</v>
      </c>
    </row>
    <row r="528" spans="1:20" s="116" customFormat="1" ht="13" x14ac:dyDescent="0.3">
      <c r="A528" s="116">
        <v>522</v>
      </c>
      <c r="B528" s="125" t="s">
        <v>43</v>
      </c>
      <c r="C528" s="118">
        <v>20.636288333333336</v>
      </c>
      <c r="D528" s="119">
        <v>11007.0283175</v>
      </c>
      <c r="E528" s="120">
        <v>0.67520242847366041</v>
      </c>
      <c r="F528" s="121">
        <v>1</v>
      </c>
      <c r="G528" s="120">
        <v>0.20931639562077453</v>
      </c>
      <c r="H528" s="118">
        <v>19</v>
      </c>
      <c r="I528" s="116">
        <v>0</v>
      </c>
      <c r="J528" s="121">
        <v>1</v>
      </c>
      <c r="K528" s="116" t="s">
        <v>34</v>
      </c>
      <c r="L528" s="126">
        <v>350121.22858539998</v>
      </c>
      <c r="M528" s="123">
        <v>367591.1867772417</v>
      </c>
      <c r="N528" s="123">
        <f t="shared" si="32"/>
        <v>17469.958191841724</v>
      </c>
      <c r="O528" s="127">
        <f t="shared" si="33"/>
        <v>4.9896883609216888E-2</v>
      </c>
      <c r="Q528" s="126">
        <v>960375.34358539991</v>
      </c>
      <c r="R528" s="123">
        <v>977845.30177724175</v>
      </c>
      <c r="S528" s="123">
        <f t="shared" si="34"/>
        <v>17469.958191841841</v>
      </c>
      <c r="T528" s="127">
        <f t="shared" si="35"/>
        <v>1.8190760840048944E-2</v>
      </c>
    </row>
    <row r="529" spans="1:20" s="116" customFormat="1" ht="13" x14ac:dyDescent="0.3">
      <c r="A529" s="116">
        <v>523</v>
      </c>
      <c r="B529" s="125" t="s">
        <v>43</v>
      </c>
      <c r="C529" s="118">
        <v>20.855822333333336</v>
      </c>
      <c r="D529" s="119">
        <v>8422.2590230000005</v>
      </c>
      <c r="E529" s="120">
        <v>0.46605095229597382</v>
      </c>
      <c r="F529" s="121">
        <v>1</v>
      </c>
      <c r="G529" s="120">
        <v>0.20975341074289999</v>
      </c>
      <c r="H529" s="118">
        <v>22</v>
      </c>
      <c r="I529" s="116">
        <v>0</v>
      </c>
      <c r="J529" s="121">
        <v>1</v>
      </c>
      <c r="K529" s="116" t="s">
        <v>34</v>
      </c>
      <c r="L529" s="126">
        <v>345081.41675484</v>
      </c>
      <c r="M529" s="123">
        <v>339107.81328326999</v>
      </c>
      <c r="N529" s="123">
        <f t="shared" si="32"/>
        <v>-5973.603471570008</v>
      </c>
      <c r="O529" s="127">
        <f t="shared" si="33"/>
        <v>-1.7310707507074776E-2</v>
      </c>
      <c r="Q529" s="126">
        <v>855057.81342150655</v>
      </c>
      <c r="R529" s="123">
        <v>849084.20994993648</v>
      </c>
      <c r="S529" s="123">
        <f t="shared" si="34"/>
        <v>-5973.6034715700662</v>
      </c>
      <c r="T529" s="127">
        <f t="shared" si="35"/>
        <v>-6.986198333966148E-3</v>
      </c>
    </row>
    <row r="530" spans="1:20" s="116" customFormat="1" ht="13" x14ac:dyDescent="0.3">
      <c r="A530" s="116">
        <v>524</v>
      </c>
      <c r="B530" s="125" t="s">
        <v>43</v>
      </c>
      <c r="C530" s="118">
        <v>14.617008666666663</v>
      </c>
      <c r="D530" s="119">
        <v>7301.7675224166669</v>
      </c>
      <c r="E530" s="120">
        <v>0.67770736576203394</v>
      </c>
      <c r="F530" s="121">
        <v>1</v>
      </c>
      <c r="G530" s="120">
        <v>7.4798970107538443E-2</v>
      </c>
      <c r="H530" s="118">
        <v>13</v>
      </c>
      <c r="I530" s="116">
        <v>0</v>
      </c>
      <c r="J530" s="121">
        <v>1</v>
      </c>
      <c r="K530" s="116" t="s">
        <v>34</v>
      </c>
      <c r="L530" s="126">
        <v>267488.63357929338</v>
      </c>
      <c r="M530" s="123">
        <v>271318.49500281754</v>
      </c>
      <c r="N530" s="123">
        <f t="shared" si="32"/>
        <v>3829.8614235241548</v>
      </c>
      <c r="O530" s="127">
        <f t="shared" si="33"/>
        <v>1.4317847350283183E-2</v>
      </c>
      <c r="Q530" s="126">
        <v>683621.19857929344</v>
      </c>
      <c r="R530" s="123">
        <v>687451.06000281754</v>
      </c>
      <c r="S530" s="123">
        <f t="shared" si="34"/>
        <v>3829.8614235240966</v>
      </c>
      <c r="T530" s="127">
        <f t="shared" si="35"/>
        <v>5.6023151878311301E-3</v>
      </c>
    </row>
    <row r="531" spans="1:20" s="116" customFormat="1" ht="13" x14ac:dyDescent="0.3">
      <c r="A531" s="116">
        <v>525</v>
      </c>
      <c r="B531" s="125" t="s">
        <v>43</v>
      </c>
      <c r="C531" s="118">
        <v>51.29999999999999</v>
      </c>
      <c r="D531" s="119">
        <v>5257.7590072499997</v>
      </c>
      <c r="E531" s="120">
        <v>0.76524469426936381</v>
      </c>
      <c r="F531" s="121">
        <v>1</v>
      </c>
      <c r="G531" s="120">
        <v>9.4556402387368954E-2</v>
      </c>
      <c r="H531" s="118">
        <v>57</v>
      </c>
      <c r="I531" s="116">
        <v>0</v>
      </c>
      <c r="J531" s="121">
        <v>1</v>
      </c>
      <c r="K531" s="116" t="s">
        <v>34</v>
      </c>
      <c r="L531" s="126">
        <v>387247.26946241333</v>
      </c>
      <c r="M531" s="123">
        <v>364567.98614671919</v>
      </c>
      <c r="N531" s="123">
        <f t="shared" si="32"/>
        <v>-22679.283315694134</v>
      </c>
      <c r="O531" s="127">
        <f t="shared" si="33"/>
        <v>-5.8565379549810906E-2</v>
      </c>
      <c r="Q531" s="126">
        <v>675359.12362908013</v>
      </c>
      <c r="R531" s="123">
        <v>652679.84031338594</v>
      </c>
      <c r="S531" s="123">
        <f t="shared" si="34"/>
        <v>-22679.283315694192</v>
      </c>
      <c r="T531" s="127">
        <f t="shared" si="35"/>
        <v>-3.3581071939660471E-2</v>
      </c>
    </row>
    <row r="532" spans="1:20" s="116" customFormat="1" ht="13" x14ac:dyDescent="0.3">
      <c r="A532" s="116">
        <v>526</v>
      </c>
      <c r="B532" s="125" t="s">
        <v>43</v>
      </c>
      <c r="C532" s="118">
        <v>12.914296</v>
      </c>
      <c r="D532" s="119">
        <v>8503.8361931666677</v>
      </c>
      <c r="E532" s="120">
        <v>0.84979863493235219</v>
      </c>
      <c r="F532" s="121">
        <v>1</v>
      </c>
      <c r="G532" s="120">
        <v>0.23945124882311919</v>
      </c>
      <c r="H532" s="118">
        <v>14</v>
      </c>
      <c r="I532" s="116">
        <v>0</v>
      </c>
      <c r="J532" s="121">
        <v>1</v>
      </c>
      <c r="K532" s="116" t="s">
        <v>34</v>
      </c>
      <c r="L532" s="126">
        <v>245560.38037278666</v>
      </c>
      <c r="M532" s="123">
        <v>267293.62558731833</v>
      </c>
      <c r="N532" s="123">
        <f t="shared" si="32"/>
        <v>21733.245214531664</v>
      </c>
      <c r="O532" s="127">
        <f t="shared" si="33"/>
        <v>8.8504689484265722E-2</v>
      </c>
      <c r="Q532" s="126">
        <v>697302.89953945344</v>
      </c>
      <c r="R532" s="123">
        <v>719036.14475398511</v>
      </c>
      <c r="S532" s="123">
        <f t="shared" si="34"/>
        <v>21733.245214531664</v>
      </c>
      <c r="T532" s="127">
        <f t="shared" si="35"/>
        <v>3.1167581877095001E-2</v>
      </c>
    </row>
    <row r="533" spans="1:20" s="116" customFormat="1" ht="13" x14ac:dyDescent="0.3">
      <c r="A533" s="116">
        <v>527</v>
      </c>
      <c r="B533" s="125" t="s">
        <v>43</v>
      </c>
      <c r="C533" s="118">
        <v>37.26</v>
      </c>
      <c r="D533" s="119">
        <v>15742.018010000005</v>
      </c>
      <c r="E533" s="120">
        <v>0.65695835116679846</v>
      </c>
      <c r="F533" s="121">
        <v>1</v>
      </c>
      <c r="G533" s="120">
        <v>3.5514365170932538E-2</v>
      </c>
      <c r="H533" s="118">
        <v>41.399999999999991</v>
      </c>
      <c r="I533" s="116">
        <v>0</v>
      </c>
      <c r="J533" s="121">
        <v>1</v>
      </c>
      <c r="K533" s="116" t="s">
        <v>34</v>
      </c>
      <c r="L533" s="126">
        <v>603628.70044379996</v>
      </c>
      <c r="M533" s="123">
        <v>591028.74170790007</v>
      </c>
      <c r="N533" s="123">
        <f t="shared" si="32"/>
        <v>-12599.958735899883</v>
      </c>
      <c r="O533" s="127">
        <f t="shared" si="33"/>
        <v>-2.0873690609204201E-2</v>
      </c>
      <c r="Q533" s="126">
        <v>1539488.4129438</v>
      </c>
      <c r="R533" s="123">
        <v>1526888.4542079</v>
      </c>
      <c r="S533" s="123">
        <f t="shared" si="34"/>
        <v>-12599.9587359</v>
      </c>
      <c r="T533" s="127">
        <f t="shared" si="35"/>
        <v>-8.1845102762458845E-3</v>
      </c>
    </row>
    <row r="534" spans="1:20" s="116" customFormat="1" ht="13" x14ac:dyDescent="0.3">
      <c r="A534" s="116">
        <v>528</v>
      </c>
      <c r="B534" s="125" t="s">
        <v>43</v>
      </c>
      <c r="C534" s="118">
        <v>15.592349999999998</v>
      </c>
      <c r="D534" s="119">
        <v>746.29751596666677</v>
      </c>
      <c r="E534" s="120">
        <v>6.7079334711414307E-2</v>
      </c>
      <c r="F534" s="121">
        <v>0.33593999999999996</v>
      </c>
      <c r="G534" s="120">
        <v>0.16423730713924156</v>
      </c>
      <c r="H534" s="118">
        <v>17.199999999999996</v>
      </c>
      <c r="I534" s="116">
        <v>0</v>
      </c>
      <c r="J534" s="121">
        <v>2</v>
      </c>
      <c r="K534" s="116" t="s">
        <v>34</v>
      </c>
      <c r="L534" s="126">
        <v>113846.49202387738</v>
      </c>
      <c r="M534" s="123">
        <v>100840.63681649037</v>
      </c>
      <c r="N534" s="123">
        <f t="shared" si="32"/>
        <v>-13005.855207387009</v>
      </c>
      <c r="O534" s="127">
        <f t="shared" si="33"/>
        <v>-0.11424028071641637</v>
      </c>
      <c r="Q534" s="126">
        <v>171110.5703572107</v>
      </c>
      <c r="R534" s="123">
        <v>158104.71514982369</v>
      </c>
      <c r="S534" s="123">
        <f t="shared" si="34"/>
        <v>-13005.855207387009</v>
      </c>
      <c r="T534" s="127">
        <f t="shared" si="35"/>
        <v>-7.6008484924315112E-2</v>
      </c>
    </row>
    <row r="535" spans="1:20" s="116" customFormat="1" ht="13" x14ac:dyDescent="0.3">
      <c r="A535" s="116">
        <v>529</v>
      </c>
      <c r="B535" s="125" t="s">
        <v>43</v>
      </c>
      <c r="C535" s="118">
        <v>9.4913000000000025</v>
      </c>
      <c r="D535" s="119">
        <v>436.63966583333331</v>
      </c>
      <c r="E535" s="120">
        <v>7.2606362436645103E-2</v>
      </c>
      <c r="F535" s="121">
        <v>0.13043000000000002</v>
      </c>
      <c r="G535" s="120">
        <v>6.7206353945091446E-2</v>
      </c>
      <c r="H535" s="118">
        <v>10.200000000000001</v>
      </c>
      <c r="I535" s="116">
        <v>0</v>
      </c>
      <c r="J535" s="121">
        <v>2</v>
      </c>
      <c r="K535" s="116" t="s">
        <v>34</v>
      </c>
      <c r="L535" s="126">
        <v>63763.552348299992</v>
      </c>
      <c r="M535" s="123">
        <v>55788.062004625004</v>
      </c>
      <c r="N535" s="123">
        <f t="shared" si="32"/>
        <v>-7975.4903436749883</v>
      </c>
      <c r="O535" s="127">
        <f t="shared" si="33"/>
        <v>-0.12507914082499552</v>
      </c>
      <c r="Q535" s="126">
        <v>97308.852348299988</v>
      </c>
      <c r="R535" s="123">
        <v>89333.362004625</v>
      </c>
      <c r="S535" s="123">
        <f t="shared" si="34"/>
        <v>-7975.4903436749883</v>
      </c>
      <c r="T535" s="127">
        <f t="shared" si="35"/>
        <v>-8.1960583761980024E-2</v>
      </c>
    </row>
    <row r="536" spans="1:20" s="116" customFormat="1" ht="13" x14ac:dyDescent="0.3">
      <c r="A536" s="116">
        <v>530</v>
      </c>
      <c r="B536" s="125" t="s">
        <v>43</v>
      </c>
      <c r="C536" s="118">
        <v>9.3444000000000003</v>
      </c>
      <c r="D536" s="119">
        <v>2367.4673350833332</v>
      </c>
      <c r="E536" s="120">
        <v>0.41080553489748306</v>
      </c>
      <c r="F536" s="121">
        <v>0.62539000000000011</v>
      </c>
      <c r="G536" s="120">
        <v>0.27608876146074257</v>
      </c>
      <c r="H536" s="118">
        <v>10</v>
      </c>
      <c r="I536" s="116">
        <v>0</v>
      </c>
      <c r="J536" s="121">
        <v>2</v>
      </c>
      <c r="K536" s="116" t="s">
        <v>34</v>
      </c>
      <c r="L536" s="126">
        <v>118061.20955490669</v>
      </c>
      <c r="M536" s="123">
        <v>116871.66994295751</v>
      </c>
      <c r="N536" s="123">
        <f t="shared" si="32"/>
        <v>-1189.5396119491779</v>
      </c>
      <c r="O536" s="127">
        <f t="shared" si="33"/>
        <v>-1.0075617693853621E-2</v>
      </c>
      <c r="Q536" s="126">
        <v>241727.94955490669</v>
      </c>
      <c r="R536" s="123">
        <v>240538.40994295751</v>
      </c>
      <c r="S536" s="123">
        <f t="shared" si="34"/>
        <v>-1189.5396119491779</v>
      </c>
      <c r="T536" s="127">
        <f t="shared" si="35"/>
        <v>-4.9209849921760199E-3</v>
      </c>
    </row>
    <row r="537" spans="1:20" s="116" customFormat="1" ht="13" x14ac:dyDescent="0.3">
      <c r="A537" s="116">
        <v>531</v>
      </c>
      <c r="B537" s="125" t="s">
        <v>43</v>
      </c>
      <c r="C537" s="118">
        <v>16.765423666666667</v>
      </c>
      <c r="D537" s="119">
        <v>6415.0956645000006</v>
      </c>
      <c r="E537" s="120">
        <v>0.47887028754099403</v>
      </c>
      <c r="F537" s="121">
        <v>1</v>
      </c>
      <c r="G537" s="120">
        <v>0.51709639021659759</v>
      </c>
      <c r="H537" s="118">
        <v>17.800000000000004</v>
      </c>
      <c r="I537" s="116">
        <v>0</v>
      </c>
      <c r="J537" s="121">
        <v>1</v>
      </c>
      <c r="K537" s="116" t="s">
        <v>34</v>
      </c>
      <c r="L537" s="126">
        <v>239073.55097116003</v>
      </c>
      <c r="M537" s="123">
        <v>247676.52674460501</v>
      </c>
      <c r="N537" s="123">
        <f t="shared" si="32"/>
        <v>8602.9757734449813</v>
      </c>
      <c r="O537" s="127">
        <f t="shared" si="33"/>
        <v>3.598464045268971E-2</v>
      </c>
      <c r="Q537" s="126">
        <v>585539.25847115996</v>
      </c>
      <c r="R537" s="123">
        <v>594142.23424460494</v>
      </c>
      <c r="S537" s="123">
        <f t="shared" si="34"/>
        <v>8602.9757734449813</v>
      </c>
      <c r="T537" s="127">
        <f t="shared" si="35"/>
        <v>1.4692397903271776E-2</v>
      </c>
    </row>
    <row r="538" spans="1:20" s="116" customFormat="1" ht="13" x14ac:dyDescent="0.3">
      <c r="A538" s="116">
        <v>532</v>
      </c>
      <c r="B538" s="125" t="s">
        <v>43</v>
      </c>
      <c r="C538" s="118">
        <v>47.43</v>
      </c>
      <c r="D538" s="119">
        <v>18963.755498333332</v>
      </c>
      <c r="E538" s="120">
        <v>0.56852445825711939</v>
      </c>
      <c r="F538" s="121">
        <v>1</v>
      </c>
      <c r="G538" s="120">
        <v>7.1985992834395551E-2</v>
      </c>
      <c r="H538" s="118">
        <v>52.70000000000001</v>
      </c>
      <c r="I538" s="116">
        <v>0</v>
      </c>
      <c r="J538" s="121">
        <v>1</v>
      </c>
      <c r="K538" s="116" t="s">
        <v>34</v>
      </c>
      <c r="L538" s="126">
        <v>738550.02549253346</v>
      </c>
      <c r="M538" s="123">
        <v>716418.75513351674</v>
      </c>
      <c r="N538" s="123">
        <f t="shared" si="32"/>
        <v>-22131.270359016722</v>
      </c>
      <c r="O538" s="127">
        <f t="shared" si="33"/>
        <v>-2.9965837919046234E-2</v>
      </c>
      <c r="Q538" s="126">
        <v>1863031.8529925332</v>
      </c>
      <c r="R538" s="123">
        <v>1840900.5826335168</v>
      </c>
      <c r="S538" s="123">
        <f t="shared" si="34"/>
        <v>-22131.270359016489</v>
      </c>
      <c r="T538" s="127">
        <f t="shared" si="35"/>
        <v>-1.1879169067060063E-2</v>
      </c>
    </row>
    <row r="539" spans="1:20" s="116" customFormat="1" ht="13" x14ac:dyDescent="0.3">
      <c r="A539" s="116">
        <v>533</v>
      </c>
      <c r="B539" s="125" t="s">
        <v>43</v>
      </c>
      <c r="C539" s="118">
        <v>3.06</v>
      </c>
      <c r="D539" s="119">
        <v>446.20505899999995</v>
      </c>
      <c r="E539" s="120">
        <v>0.31266678748090204</v>
      </c>
      <c r="F539" s="121">
        <v>0.31192999999999993</v>
      </c>
      <c r="G539" s="120">
        <v>0.31426551542956582</v>
      </c>
      <c r="H539" s="118">
        <v>3.399999999999999</v>
      </c>
      <c r="I539" s="116">
        <v>0</v>
      </c>
      <c r="J539" s="121">
        <v>2</v>
      </c>
      <c r="K539" s="116" t="s">
        <v>34</v>
      </c>
      <c r="L539" s="126">
        <v>36019.077299820005</v>
      </c>
      <c r="M539" s="123">
        <v>34576.309896010003</v>
      </c>
      <c r="N539" s="123">
        <f t="shared" si="32"/>
        <v>-1442.7674038100013</v>
      </c>
      <c r="O539" s="127">
        <f t="shared" si="33"/>
        <v>-4.0055645840134033E-2</v>
      </c>
      <c r="Q539" s="126">
        <v>61974.016466486675</v>
      </c>
      <c r="R539" s="123">
        <v>60531.249062676667</v>
      </c>
      <c r="S539" s="123">
        <f t="shared" si="34"/>
        <v>-1442.7674038100085</v>
      </c>
      <c r="T539" s="127">
        <f t="shared" si="35"/>
        <v>-2.3280198477860562E-2</v>
      </c>
    </row>
    <row r="540" spans="1:20" s="116" customFormat="1" ht="13" x14ac:dyDescent="0.3">
      <c r="A540" s="116">
        <v>534</v>
      </c>
      <c r="B540" s="125" t="s">
        <v>43</v>
      </c>
      <c r="C540" s="118">
        <v>42.659999999999989</v>
      </c>
      <c r="D540" s="119">
        <v>11216.245762250001</v>
      </c>
      <c r="E540" s="120">
        <v>0.60756746760241309</v>
      </c>
      <c r="F540" s="121">
        <v>1</v>
      </c>
      <c r="G540" s="120">
        <v>0.31739095425878483</v>
      </c>
      <c r="H540" s="118">
        <v>47.399999999999984</v>
      </c>
      <c r="I540" s="116">
        <v>0</v>
      </c>
      <c r="J540" s="121">
        <v>1</v>
      </c>
      <c r="K540" s="116" t="s">
        <v>34</v>
      </c>
      <c r="L540" s="126">
        <v>474486.66417081328</v>
      </c>
      <c r="M540" s="123">
        <v>470582.78331466921</v>
      </c>
      <c r="N540" s="123">
        <f t="shared" si="32"/>
        <v>-3903.8808561440674</v>
      </c>
      <c r="O540" s="127">
        <f t="shared" si="33"/>
        <v>-8.2275881514315558E-3</v>
      </c>
      <c r="Q540" s="126">
        <v>1082888.0216708132</v>
      </c>
      <c r="R540" s="123">
        <v>1078984.1408146692</v>
      </c>
      <c r="S540" s="123">
        <f t="shared" si="34"/>
        <v>-3903.8808561440092</v>
      </c>
      <c r="T540" s="127">
        <f t="shared" si="35"/>
        <v>-3.6050642153383694E-3</v>
      </c>
    </row>
    <row r="541" spans="1:20" s="116" customFormat="1" ht="13" x14ac:dyDescent="0.3">
      <c r="A541" s="116">
        <v>535</v>
      </c>
      <c r="B541" s="125" t="s">
        <v>43</v>
      </c>
      <c r="C541" s="118">
        <v>27</v>
      </c>
      <c r="D541" s="119">
        <v>546.81387209166667</v>
      </c>
      <c r="E541" s="120">
        <v>3.8079271874746211E-2</v>
      </c>
      <c r="F541" s="121">
        <v>2.3480000000000001E-2</v>
      </c>
      <c r="G541" s="120">
        <v>0.96781461596044005</v>
      </c>
      <c r="H541" s="118">
        <v>30</v>
      </c>
      <c r="I541" s="116">
        <v>463</v>
      </c>
      <c r="J541" s="121">
        <v>3</v>
      </c>
      <c r="K541" s="116" t="s">
        <v>34</v>
      </c>
      <c r="L541" s="126">
        <v>93333.994477350672</v>
      </c>
      <c r="M541" s="123">
        <v>77884.690141641608</v>
      </c>
      <c r="N541" s="123">
        <f t="shared" si="32"/>
        <v>-15449.304335709065</v>
      </c>
      <c r="O541" s="127">
        <f t="shared" si="33"/>
        <v>-0.16552708819783923</v>
      </c>
      <c r="Q541" s="126">
        <v>151867.19947735069</v>
      </c>
      <c r="R541" s="123">
        <v>136417.89514164161</v>
      </c>
      <c r="S541" s="123">
        <f t="shared" si="34"/>
        <v>-15449.304335709079</v>
      </c>
      <c r="T541" s="127">
        <f t="shared" si="35"/>
        <v>-0.10172903950871348</v>
      </c>
    </row>
    <row r="542" spans="1:20" s="116" customFormat="1" ht="13" x14ac:dyDescent="0.3">
      <c r="A542" s="116">
        <v>536</v>
      </c>
      <c r="B542" s="125" t="s">
        <v>43</v>
      </c>
      <c r="C542" s="118">
        <v>9.107250333333333</v>
      </c>
      <c r="D542" s="119">
        <v>2405.6583526666668</v>
      </c>
      <c r="E542" s="120">
        <v>0.3263766477098568</v>
      </c>
      <c r="F542" s="121">
        <v>1</v>
      </c>
      <c r="G542" s="120">
        <v>0.47530839293741967</v>
      </c>
      <c r="H542" s="118">
        <v>9.7999999999999989</v>
      </c>
      <c r="I542" s="116">
        <v>0</v>
      </c>
      <c r="J542" s="121">
        <v>1</v>
      </c>
      <c r="K542" s="116" t="s">
        <v>34</v>
      </c>
      <c r="L542" s="126">
        <v>130216.59506621334</v>
      </c>
      <c r="M542" s="123">
        <v>128955.06713047333</v>
      </c>
      <c r="N542" s="123">
        <f t="shared" si="32"/>
        <v>-1261.5279357400141</v>
      </c>
      <c r="O542" s="127">
        <f t="shared" si="33"/>
        <v>-9.6879198469177023E-3</v>
      </c>
      <c r="Q542" s="126">
        <v>270083.31673287996</v>
      </c>
      <c r="R542" s="123">
        <v>268821.78879714001</v>
      </c>
      <c r="S542" s="123">
        <f t="shared" si="34"/>
        <v>-1261.5279357399559</v>
      </c>
      <c r="T542" s="127">
        <f t="shared" si="35"/>
        <v>-4.6708843441360826E-3</v>
      </c>
    </row>
    <row r="543" spans="1:20" s="116" customFormat="1" ht="13" x14ac:dyDescent="0.3">
      <c r="A543" s="116">
        <v>537</v>
      </c>
      <c r="B543" s="125" t="s">
        <v>43</v>
      </c>
      <c r="C543" s="118">
        <v>47.970000000000006</v>
      </c>
      <c r="D543" s="119">
        <v>21127.823454166664</v>
      </c>
      <c r="E543" s="120">
        <v>0.65039933135406025</v>
      </c>
      <c r="F543" s="121">
        <v>1</v>
      </c>
      <c r="G543" s="120">
        <v>2.3448371282597025E-2</v>
      </c>
      <c r="H543" s="118">
        <v>53.29999999999999</v>
      </c>
      <c r="I543" s="116">
        <v>0</v>
      </c>
      <c r="J543" s="121">
        <v>1</v>
      </c>
      <c r="K543" s="116" t="s">
        <v>34</v>
      </c>
      <c r="L543" s="126">
        <v>794864.90829200018</v>
      </c>
      <c r="M543" s="123">
        <v>773837.38174154179</v>
      </c>
      <c r="N543" s="123">
        <f t="shared" si="32"/>
        <v>-21027.526550458395</v>
      </c>
      <c r="O543" s="127">
        <f t="shared" si="33"/>
        <v>-2.6454214208100076E-2</v>
      </c>
      <c r="Q543" s="126">
        <v>2052335.7207919999</v>
      </c>
      <c r="R543" s="123">
        <v>2031308.1942415414</v>
      </c>
      <c r="S543" s="123">
        <f t="shared" si="34"/>
        <v>-21027.526550458511</v>
      </c>
      <c r="T543" s="127">
        <f t="shared" si="35"/>
        <v>-1.0245656369682029E-2</v>
      </c>
    </row>
    <row r="544" spans="1:20" s="116" customFormat="1" ht="13" x14ac:dyDescent="0.3">
      <c r="A544" s="116">
        <v>538</v>
      </c>
      <c r="B544" s="125" t="s">
        <v>43</v>
      </c>
      <c r="C544" s="118">
        <v>17.099999999999998</v>
      </c>
      <c r="D544" s="119">
        <v>7052.8182806666673</v>
      </c>
      <c r="E544" s="120">
        <v>0.62502069548567529</v>
      </c>
      <c r="F544" s="121">
        <v>1</v>
      </c>
      <c r="G544" s="120">
        <v>0.14333395727920062</v>
      </c>
      <c r="H544" s="118">
        <v>19</v>
      </c>
      <c r="I544" s="116">
        <v>0</v>
      </c>
      <c r="J544" s="121">
        <v>1</v>
      </c>
      <c r="K544" s="116" t="s">
        <v>34</v>
      </c>
      <c r="L544" s="126">
        <v>278321.02059145336</v>
      </c>
      <c r="M544" s="123">
        <v>278552.63048185996</v>
      </c>
      <c r="N544" s="123">
        <f t="shared" si="32"/>
        <v>231.60989040660206</v>
      </c>
      <c r="O544" s="127">
        <f t="shared" si="33"/>
        <v>8.3216815573043462E-4</v>
      </c>
      <c r="Q544" s="126">
        <v>660416.5864247866</v>
      </c>
      <c r="R544" s="123">
        <v>660648.1963151932</v>
      </c>
      <c r="S544" s="123">
        <f t="shared" si="34"/>
        <v>231.60989040660206</v>
      </c>
      <c r="T544" s="127">
        <f t="shared" si="35"/>
        <v>3.5070271578192656E-4</v>
      </c>
    </row>
    <row r="545" spans="1:20" s="116" customFormat="1" ht="13" x14ac:dyDescent="0.3">
      <c r="A545" s="116">
        <v>539</v>
      </c>
      <c r="B545" s="125" t="s">
        <v>43</v>
      </c>
      <c r="C545" s="118">
        <v>20.17162733333333</v>
      </c>
      <c r="D545" s="119">
        <v>8867.4638952500009</v>
      </c>
      <c r="E545" s="120">
        <v>0.55328752922443247</v>
      </c>
      <c r="F545" s="121">
        <v>1</v>
      </c>
      <c r="G545" s="120">
        <v>4.2178023797076247E-2</v>
      </c>
      <c r="H545" s="118">
        <v>15</v>
      </c>
      <c r="I545" s="116">
        <v>0</v>
      </c>
      <c r="J545" s="121">
        <v>1</v>
      </c>
      <c r="K545" s="116" t="s">
        <v>34</v>
      </c>
      <c r="L545" s="126">
        <v>354110.93449812004</v>
      </c>
      <c r="M545" s="123">
        <v>347577.27031050582</v>
      </c>
      <c r="N545" s="123">
        <f t="shared" si="32"/>
        <v>-6533.6641876142239</v>
      </c>
      <c r="O545" s="127">
        <f t="shared" si="33"/>
        <v>-1.845089645953565E-2</v>
      </c>
      <c r="Q545" s="126">
        <v>876031.48366478668</v>
      </c>
      <c r="R545" s="123">
        <v>869497.81947717245</v>
      </c>
      <c r="S545" s="123">
        <f t="shared" si="34"/>
        <v>-6533.6641876142239</v>
      </c>
      <c r="T545" s="127">
        <f t="shared" si="35"/>
        <v>-7.4582527106004442E-3</v>
      </c>
    </row>
    <row r="546" spans="1:20" s="116" customFormat="1" ht="13" x14ac:dyDescent="0.3">
      <c r="A546" s="116">
        <v>540</v>
      </c>
      <c r="B546" s="125" t="s">
        <v>43</v>
      </c>
      <c r="C546" s="118">
        <v>15.965843</v>
      </c>
      <c r="D546" s="119">
        <v>9269.6907376666677</v>
      </c>
      <c r="E546" s="120">
        <v>0.6805071625163982</v>
      </c>
      <c r="F546" s="121">
        <v>1</v>
      </c>
      <c r="G546" s="120">
        <v>0.13948995765894157</v>
      </c>
      <c r="H546" s="118">
        <v>14</v>
      </c>
      <c r="I546" s="116">
        <v>0</v>
      </c>
      <c r="J546" s="121">
        <v>1</v>
      </c>
      <c r="K546" s="116" t="s">
        <v>34</v>
      </c>
      <c r="L546" s="126">
        <v>314457.25022268004</v>
      </c>
      <c r="M546" s="123">
        <v>322098.35110812337</v>
      </c>
      <c r="N546" s="123">
        <f t="shared" si="32"/>
        <v>7641.1008854433312</v>
      </c>
      <c r="O546" s="127">
        <f t="shared" si="33"/>
        <v>2.4299331244652032E-2</v>
      </c>
      <c r="Q546" s="126">
        <v>842236.82438934664</v>
      </c>
      <c r="R546" s="123">
        <v>849877.92527479003</v>
      </c>
      <c r="S546" s="123">
        <f t="shared" si="34"/>
        <v>7641.1008854433894</v>
      </c>
      <c r="T546" s="127">
        <f t="shared" si="35"/>
        <v>9.0723899313990154E-3</v>
      </c>
    </row>
    <row r="547" spans="1:20" s="116" customFormat="1" ht="13" x14ac:dyDescent="0.3">
      <c r="A547" s="116">
        <v>541</v>
      </c>
      <c r="B547" s="125" t="s">
        <v>43</v>
      </c>
      <c r="C547" s="118">
        <v>25.289999999999996</v>
      </c>
      <c r="D547" s="119">
        <v>6588.1010849999993</v>
      </c>
      <c r="E547" s="120">
        <v>0.41779257978279449</v>
      </c>
      <c r="F547" s="121">
        <v>1</v>
      </c>
      <c r="G547" s="120">
        <v>0.55197759187674178</v>
      </c>
      <c r="H547" s="118">
        <v>28.100000000000005</v>
      </c>
      <c r="I547" s="116">
        <v>0</v>
      </c>
      <c r="J547" s="121">
        <v>1</v>
      </c>
      <c r="K547" s="116" t="s">
        <v>34</v>
      </c>
      <c r="L547" s="126">
        <v>289047.74020179996</v>
      </c>
      <c r="M547" s="123">
        <v>289493.31477664999</v>
      </c>
      <c r="N547" s="123">
        <f t="shared" si="32"/>
        <v>445.57457485003397</v>
      </c>
      <c r="O547" s="127">
        <f t="shared" si="33"/>
        <v>1.5415258895951033E-3</v>
      </c>
      <c r="Q547" s="126">
        <v>627289.56770179991</v>
      </c>
      <c r="R547" s="123">
        <v>627735.14227664995</v>
      </c>
      <c r="S547" s="123">
        <f t="shared" si="34"/>
        <v>445.57457485003397</v>
      </c>
      <c r="T547" s="127">
        <f t="shared" si="35"/>
        <v>7.1031720881710989E-4</v>
      </c>
    </row>
    <row r="548" spans="1:20" s="116" customFormat="1" ht="13" x14ac:dyDescent="0.3">
      <c r="A548" s="116">
        <v>542</v>
      </c>
      <c r="B548" s="125" t="s">
        <v>43</v>
      </c>
      <c r="C548" s="118">
        <v>10.200000000000003</v>
      </c>
      <c r="D548" s="119">
        <v>74.369270283333307</v>
      </c>
      <c r="E548" s="120">
        <v>0.29155227704497261</v>
      </c>
      <c r="F548" s="121">
        <v>1</v>
      </c>
      <c r="G548" s="120">
        <v>0.44498294918515124</v>
      </c>
      <c r="H548" s="118">
        <v>11.333333333333334</v>
      </c>
      <c r="I548" s="116">
        <v>0</v>
      </c>
      <c r="J548" s="121">
        <v>1</v>
      </c>
      <c r="K548" s="116" t="s">
        <v>34</v>
      </c>
      <c r="L548" s="126">
        <v>87156.916288389344</v>
      </c>
      <c r="M548" s="123">
        <v>80208.832351472156</v>
      </c>
      <c r="N548" s="123">
        <f t="shared" si="32"/>
        <v>-6948.0839369171881</v>
      </c>
      <c r="O548" s="127">
        <f t="shared" si="33"/>
        <v>-7.9719249289717936E-2</v>
      </c>
      <c r="Q548" s="126">
        <v>91707.791288389344</v>
      </c>
      <c r="R548" s="123">
        <v>84759.707351472156</v>
      </c>
      <c r="S548" s="123">
        <f t="shared" si="34"/>
        <v>-6948.0839369171881</v>
      </c>
      <c r="T548" s="127">
        <f t="shared" si="35"/>
        <v>-7.5763289457793856E-2</v>
      </c>
    </row>
    <row r="549" spans="1:20" s="116" customFormat="1" ht="13" x14ac:dyDescent="0.3">
      <c r="A549" s="116">
        <v>543</v>
      </c>
      <c r="B549" s="125" t="s">
        <v>43</v>
      </c>
      <c r="C549" s="118">
        <v>20.196909999999999</v>
      </c>
      <c r="D549" s="119">
        <v>10011.81209075</v>
      </c>
      <c r="E549" s="120">
        <v>0.60522622062413323</v>
      </c>
      <c r="F549" s="121">
        <v>1</v>
      </c>
      <c r="G549" s="120">
        <v>5.6610895254585847E-2</v>
      </c>
      <c r="H549" s="118">
        <v>19.599999999999998</v>
      </c>
      <c r="I549" s="116">
        <v>0</v>
      </c>
      <c r="J549" s="121">
        <v>1</v>
      </c>
      <c r="K549" s="116" t="s">
        <v>34</v>
      </c>
      <c r="L549" s="126">
        <v>389691.45290342666</v>
      </c>
      <c r="M549" s="123">
        <v>381228.75561996753</v>
      </c>
      <c r="N549" s="123">
        <f t="shared" si="32"/>
        <v>-8462.6972834591288</v>
      </c>
      <c r="O549" s="127">
        <f t="shared" si="33"/>
        <v>-2.1716404659140303E-2</v>
      </c>
      <c r="Q549" s="126">
        <v>985419.83373676008</v>
      </c>
      <c r="R549" s="123">
        <v>976957.13645330095</v>
      </c>
      <c r="S549" s="123">
        <f t="shared" si="34"/>
        <v>-8462.6972834591288</v>
      </c>
      <c r="T549" s="127">
        <f t="shared" si="35"/>
        <v>-8.5879104456099368E-3</v>
      </c>
    </row>
    <row r="550" spans="1:20" s="116" customFormat="1" ht="13" x14ac:dyDescent="0.3">
      <c r="A550" s="116">
        <v>544</v>
      </c>
      <c r="B550" s="125" t="s">
        <v>43</v>
      </c>
      <c r="C550" s="118">
        <v>52.242043333333335</v>
      </c>
      <c r="D550" s="119">
        <v>24954.263726666668</v>
      </c>
      <c r="E550" s="120">
        <v>0.58822222600631602</v>
      </c>
      <c r="F550" s="121">
        <v>1</v>
      </c>
      <c r="G550" s="120">
        <v>7.4971922141893854E-2</v>
      </c>
      <c r="H550" s="118">
        <v>58</v>
      </c>
      <c r="I550" s="116">
        <v>0</v>
      </c>
      <c r="J550" s="121">
        <v>1</v>
      </c>
      <c r="K550" s="116" t="s">
        <v>34</v>
      </c>
      <c r="L550" s="126">
        <v>897771.88503480004</v>
      </c>
      <c r="M550" s="123">
        <v>880004.40452606662</v>
      </c>
      <c r="N550" s="123">
        <f t="shared" si="32"/>
        <v>-17767.480508733424</v>
      </c>
      <c r="O550" s="127">
        <f t="shared" si="33"/>
        <v>-1.9790640367452261E-2</v>
      </c>
      <c r="Q550" s="126">
        <v>2382020.4908681335</v>
      </c>
      <c r="R550" s="123">
        <v>2364253.0103594</v>
      </c>
      <c r="S550" s="123">
        <f t="shared" si="34"/>
        <v>-17767.480508733541</v>
      </c>
      <c r="T550" s="127">
        <f t="shared" si="35"/>
        <v>-7.4589956622321653E-3</v>
      </c>
    </row>
    <row r="551" spans="1:20" s="116" customFormat="1" ht="13" x14ac:dyDescent="0.3">
      <c r="A551" s="116">
        <v>545</v>
      </c>
      <c r="B551" s="125" t="s">
        <v>43</v>
      </c>
      <c r="C551" s="118">
        <v>27</v>
      </c>
      <c r="D551" s="119">
        <v>15415.748079166666</v>
      </c>
      <c r="E551" s="120">
        <v>0.83490871920790044</v>
      </c>
      <c r="F551" s="121">
        <v>1</v>
      </c>
      <c r="G551" s="120">
        <v>0.13293947403056849</v>
      </c>
      <c r="H551" s="118">
        <v>30</v>
      </c>
      <c r="I551" s="116">
        <v>0</v>
      </c>
      <c r="J551" s="121">
        <v>1</v>
      </c>
      <c r="K551" s="116" t="s">
        <v>34</v>
      </c>
      <c r="L551" s="126">
        <v>466105.25123566668</v>
      </c>
      <c r="M551" s="123">
        <v>491049.08931479161</v>
      </c>
      <c r="N551" s="123">
        <f t="shared" si="32"/>
        <v>24943.838079124922</v>
      </c>
      <c r="O551" s="127">
        <f t="shared" si="33"/>
        <v>5.3515462469040306E-2</v>
      </c>
      <c r="Q551" s="126">
        <v>1315033.4137356668</v>
      </c>
      <c r="R551" s="123">
        <v>1339977.2518147915</v>
      </c>
      <c r="S551" s="123">
        <f t="shared" si="34"/>
        <v>24943.838079124689</v>
      </c>
      <c r="T551" s="127">
        <f t="shared" si="35"/>
        <v>1.8968216182633529E-2</v>
      </c>
    </row>
    <row r="552" spans="1:20" s="116" customFormat="1" ht="13" x14ac:dyDescent="0.3">
      <c r="A552" s="116">
        <v>546</v>
      </c>
      <c r="B552" s="125" t="s">
        <v>43</v>
      </c>
      <c r="C552" s="118">
        <v>60.29999999999999</v>
      </c>
      <c r="D552" s="119">
        <v>31285.433672500003</v>
      </c>
      <c r="E552" s="120">
        <v>0.81287077858425083</v>
      </c>
      <c r="F552" s="121">
        <v>1</v>
      </c>
      <c r="G552" s="120">
        <v>9.5458823568327245E-2</v>
      </c>
      <c r="H552" s="118">
        <v>67</v>
      </c>
      <c r="I552" s="116">
        <v>0</v>
      </c>
      <c r="J552" s="121">
        <v>1</v>
      </c>
      <c r="K552" s="116" t="s">
        <v>34</v>
      </c>
      <c r="L552" s="126">
        <v>922187.77674813336</v>
      </c>
      <c r="M552" s="123">
        <v>964818.46738385828</v>
      </c>
      <c r="N552" s="123">
        <f t="shared" si="32"/>
        <v>42630.690635724925</v>
      </c>
      <c r="O552" s="127">
        <f t="shared" si="33"/>
        <v>4.6227776718155485E-2</v>
      </c>
      <c r="Q552" s="126">
        <v>2635335.8017481337</v>
      </c>
      <c r="R552" s="123">
        <v>2677966.4923838587</v>
      </c>
      <c r="S552" s="123">
        <f t="shared" si="34"/>
        <v>42630.690635724925</v>
      </c>
      <c r="T552" s="127">
        <f t="shared" si="35"/>
        <v>1.6176568696651909E-2</v>
      </c>
    </row>
    <row r="553" spans="1:20" s="116" customFormat="1" ht="13" x14ac:dyDescent="0.3">
      <c r="A553" s="116">
        <v>547</v>
      </c>
      <c r="B553" s="125" t="s">
        <v>43</v>
      </c>
      <c r="C553" s="118">
        <v>43.38</v>
      </c>
      <c r="D553" s="119">
        <v>11784.462849416666</v>
      </c>
      <c r="E553" s="120">
        <v>0.60205479040363719</v>
      </c>
      <c r="F553" s="121">
        <v>1</v>
      </c>
      <c r="G553" s="120">
        <v>0.30351513188460466</v>
      </c>
      <c r="H553" s="118">
        <v>48.199999999999996</v>
      </c>
      <c r="I553" s="116">
        <v>0</v>
      </c>
      <c r="J553" s="121">
        <v>1</v>
      </c>
      <c r="K553" s="116" t="s">
        <v>34</v>
      </c>
      <c r="L553" s="126">
        <v>479378.32311945333</v>
      </c>
      <c r="M553" s="123">
        <v>480216.45211638085</v>
      </c>
      <c r="N553" s="123">
        <f t="shared" si="32"/>
        <v>838.12899692752399</v>
      </c>
      <c r="O553" s="127">
        <f t="shared" si="33"/>
        <v>1.7483664915709503E-3</v>
      </c>
      <c r="Q553" s="126">
        <v>1130347.4989527867</v>
      </c>
      <c r="R553" s="123">
        <v>1131185.6279497142</v>
      </c>
      <c r="S553" s="123">
        <f t="shared" si="34"/>
        <v>838.12899692752399</v>
      </c>
      <c r="T553" s="127">
        <f t="shared" si="35"/>
        <v>7.4147905639992192E-4</v>
      </c>
    </row>
    <row r="554" spans="1:20" s="116" customFormat="1" ht="13" x14ac:dyDescent="0.3">
      <c r="A554" s="116">
        <v>548</v>
      </c>
      <c r="B554" s="125" t="s">
        <v>43</v>
      </c>
      <c r="C554" s="118">
        <v>17.982033666666663</v>
      </c>
      <c r="D554" s="119">
        <v>6847.9314070833325</v>
      </c>
      <c r="E554" s="120">
        <v>0.5106852295002835</v>
      </c>
      <c r="F554" s="121">
        <v>1</v>
      </c>
      <c r="G554" s="120">
        <v>0.20872213332245892</v>
      </c>
      <c r="H554" s="118">
        <v>13.599999999999996</v>
      </c>
      <c r="I554" s="116">
        <v>0</v>
      </c>
      <c r="J554" s="121">
        <v>1</v>
      </c>
      <c r="K554" s="116" t="s">
        <v>34</v>
      </c>
      <c r="L554" s="126">
        <v>273142.82770540001</v>
      </c>
      <c r="M554" s="123">
        <v>274808.69067397085</v>
      </c>
      <c r="N554" s="123">
        <f t="shared" si="32"/>
        <v>1665.8629685708438</v>
      </c>
      <c r="O554" s="127">
        <f t="shared" si="33"/>
        <v>6.0988713581290564E-3</v>
      </c>
      <c r="Q554" s="126">
        <v>653987.30103873333</v>
      </c>
      <c r="R554" s="123">
        <v>655653.16400730424</v>
      </c>
      <c r="S554" s="123">
        <f t="shared" si="34"/>
        <v>1665.862968570902</v>
      </c>
      <c r="T554" s="127">
        <f t="shared" si="35"/>
        <v>2.5472405441588825E-3</v>
      </c>
    </row>
    <row r="555" spans="1:20" s="116" customFormat="1" ht="13" x14ac:dyDescent="0.3">
      <c r="A555" s="116">
        <v>549</v>
      </c>
      <c r="B555" s="125" t="s">
        <v>43</v>
      </c>
      <c r="C555" s="118">
        <v>17.443092666666665</v>
      </c>
      <c r="D555" s="119">
        <v>5613.0701422499997</v>
      </c>
      <c r="E555" s="120">
        <v>0.41954454399744906</v>
      </c>
      <c r="F555" s="121">
        <v>1</v>
      </c>
      <c r="G555" s="120">
        <v>0.4910710700530132</v>
      </c>
      <c r="H555" s="118">
        <v>18</v>
      </c>
      <c r="I555" s="116">
        <v>0</v>
      </c>
      <c r="J555" s="121">
        <v>1</v>
      </c>
      <c r="K555" s="116" t="s">
        <v>34</v>
      </c>
      <c r="L555" s="126">
        <v>247325.09100321334</v>
      </c>
      <c r="M555" s="123">
        <v>245793.04972953582</v>
      </c>
      <c r="N555" s="123">
        <f t="shared" si="32"/>
        <v>-1532.0412736775179</v>
      </c>
      <c r="O555" s="127">
        <f t="shared" si="33"/>
        <v>-6.1944433840625292E-3</v>
      </c>
      <c r="Q555" s="126">
        <v>561075.74600321334</v>
      </c>
      <c r="R555" s="123">
        <v>559543.70472953585</v>
      </c>
      <c r="S555" s="123">
        <f t="shared" si="34"/>
        <v>-1532.0412736774888</v>
      </c>
      <c r="T555" s="127">
        <f t="shared" si="35"/>
        <v>-2.7305426844608511E-3</v>
      </c>
    </row>
    <row r="556" spans="1:20" s="116" customFormat="1" ht="13" x14ac:dyDescent="0.3">
      <c r="A556" s="116">
        <v>550</v>
      </c>
      <c r="B556" s="125" t="s">
        <v>43</v>
      </c>
      <c r="C556" s="118">
        <v>21.69</v>
      </c>
      <c r="D556" s="119">
        <v>2887.1305633333336</v>
      </c>
      <c r="E556" s="120">
        <v>0.27948477320164816</v>
      </c>
      <c r="F556" s="121">
        <v>1</v>
      </c>
      <c r="G556" s="120">
        <v>0.62255143494360943</v>
      </c>
      <c r="H556" s="118">
        <v>24.099999999999998</v>
      </c>
      <c r="I556" s="116">
        <v>0</v>
      </c>
      <c r="J556" s="121">
        <v>1</v>
      </c>
      <c r="K556" s="116" t="s">
        <v>34</v>
      </c>
      <c r="L556" s="126">
        <v>204721.91131740002</v>
      </c>
      <c r="M556" s="123">
        <v>196880.99318836664</v>
      </c>
      <c r="N556" s="123">
        <f t="shared" si="32"/>
        <v>-7840.91812903338</v>
      </c>
      <c r="O556" s="127">
        <f t="shared" si="33"/>
        <v>-3.8300336679041903E-2</v>
      </c>
      <c r="Q556" s="126">
        <v>367949.66798406665</v>
      </c>
      <c r="R556" s="123">
        <v>360108.7498550333</v>
      </c>
      <c r="S556" s="123">
        <f t="shared" si="34"/>
        <v>-7840.9181290333509</v>
      </c>
      <c r="T556" s="127">
        <f t="shared" si="35"/>
        <v>-2.1309757315429584E-2</v>
      </c>
    </row>
    <row r="557" spans="1:20" s="116" customFormat="1" ht="13" x14ac:dyDescent="0.3">
      <c r="A557" s="116">
        <v>551</v>
      </c>
      <c r="B557" s="125" t="s">
        <v>43</v>
      </c>
      <c r="C557" s="118">
        <v>22.319370666666671</v>
      </c>
      <c r="D557" s="119">
        <v>8202.7059109999991</v>
      </c>
      <c r="E557" s="120">
        <v>0.47460005489658375</v>
      </c>
      <c r="F557" s="121">
        <v>1</v>
      </c>
      <c r="G557" s="120">
        <v>8.664286947247557E-2</v>
      </c>
      <c r="H557" s="118">
        <v>23</v>
      </c>
      <c r="I557" s="116">
        <v>0</v>
      </c>
      <c r="J557" s="121">
        <v>1</v>
      </c>
      <c r="K557" s="116" t="s">
        <v>34</v>
      </c>
      <c r="L557" s="126">
        <v>357527.4182942133</v>
      </c>
      <c r="M557" s="123">
        <v>345629.89222572331</v>
      </c>
      <c r="N557" s="123">
        <f t="shared" si="32"/>
        <v>-11897.526068489999</v>
      </c>
      <c r="O557" s="127">
        <f t="shared" si="33"/>
        <v>-3.3277241016238343E-2</v>
      </c>
      <c r="Q557" s="126">
        <v>856424.83746087993</v>
      </c>
      <c r="R557" s="123">
        <v>844527.31139238994</v>
      </c>
      <c r="S557" s="123">
        <f t="shared" si="34"/>
        <v>-11897.526068489999</v>
      </c>
      <c r="T557" s="127">
        <f t="shared" si="35"/>
        <v>-1.3892084334877149E-2</v>
      </c>
    </row>
    <row r="558" spans="1:20" s="116" customFormat="1" ht="13" x14ac:dyDescent="0.3">
      <c r="A558" s="116">
        <v>552</v>
      </c>
      <c r="B558" s="125" t="s">
        <v>43</v>
      </c>
      <c r="C558" s="118">
        <v>104.23274333333332</v>
      </c>
      <c r="D558" s="119">
        <v>50558.161598333325</v>
      </c>
      <c r="E558" s="120">
        <v>0.63775933514478356</v>
      </c>
      <c r="F558" s="121">
        <v>1</v>
      </c>
      <c r="G558" s="120">
        <v>0.21308753581693363</v>
      </c>
      <c r="H558" s="118">
        <v>115</v>
      </c>
      <c r="I558" s="116">
        <v>0</v>
      </c>
      <c r="J558" s="121">
        <v>1</v>
      </c>
      <c r="K558" s="116" t="s">
        <v>34</v>
      </c>
      <c r="L558" s="126">
        <v>1422672.7858545333</v>
      </c>
      <c r="M558" s="123">
        <v>1510476.5191631832</v>
      </c>
      <c r="N558" s="123">
        <f t="shared" si="32"/>
        <v>87803.733308649855</v>
      </c>
      <c r="O558" s="127">
        <f t="shared" si="33"/>
        <v>6.1717447737576731E-2</v>
      </c>
      <c r="Q558" s="126">
        <v>4281710.6591878664</v>
      </c>
      <c r="R558" s="123">
        <v>4369514.3924965169</v>
      </c>
      <c r="S558" s="123">
        <f t="shared" si="34"/>
        <v>87803.733308650553</v>
      </c>
      <c r="T558" s="127">
        <f t="shared" si="35"/>
        <v>2.0506694706294033E-2</v>
      </c>
    </row>
    <row r="559" spans="1:20" s="116" customFormat="1" ht="13" x14ac:dyDescent="0.3">
      <c r="A559" s="116">
        <v>553</v>
      </c>
      <c r="B559" s="125" t="s">
        <v>43</v>
      </c>
      <c r="C559" s="118">
        <v>8.2211749999999988</v>
      </c>
      <c r="D559" s="119">
        <v>4098.6020365833328</v>
      </c>
      <c r="E559" s="120">
        <v>0.70322327021013409</v>
      </c>
      <c r="F559" s="121">
        <v>1</v>
      </c>
      <c r="G559" s="120">
        <v>0.16577954132668926</v>
      </c>
      <c r="H559" s="118">
        <v>7.200000000000002</v>
      </c>
      <c r="I559" s="116">
        <v>0</v>
      </c>
      <c r="J559" s="121">
        <v>1</v>
      </c>
      <c r="K559" s="116" t="s">
        <v>34</v>
      </c>
      <c r="L559" s="126">
        <v>155425.74047109336</v>
      </c>
      <c r="M559" s="123">
        <v>159962.11747375914</v>
      </c>
      <c r="N559" s="123">
        <f t="shared" si="32"/>
        <v>4536.377002665773</v>
      </c>
      <c r="O559" s="127">
        <f t="shared" si="33"/>
        <v>2.9186780702579088E-2</v>
      </c>
      <c r="Q559" s="126">
        <v>380337.11963776004</v>
      </c>
      <c r="R559" s="123">
        <v>384873.49664042582</v>
      </c>
      <c r="S559" s="123">
        <f t="shared" si="34"/>
        <v>4536.377002665773</v>
      </c>
      <c r="T559" s="127">
        <f t="shared" si="35"/>
        <v>1.1927252872363079E-2</v>
      </c>
    </row>
    <row r="560" spans="1:20" s="116" customFormat="1" ht="13" x14ac:dyDescent="0.3">
      <c r="A560" s="116">
        <v>554</v>
      </c>
      <c r="B560" s="125" t="s">
        <v>43</v>
      </c>
      <c r="C560" s="118">
        <v>39.329999999999991</v>
      </c>
      <c r="D560" s="119">
        <v>10292.505689</v>
      </c>
      <c r="E560" s="120">
        <v>0.56741361987046879</v>
      </c>
      <c r="F560" s="121">
        <v>1</v>
      </c>
      <c r="G560" s="120">
        <v>0.14312013462507323</v>
      </c>
      <c r="H560" s="118">
        <v>43.699999999999996</v>
      </c>
      <c r="I560" s="116">
        <v>0</v>
      </c>
      <c r="J560" s="121">
        <v>1</v>
      </c>
      <c r="K560" s="116" t="s">
        <v>34</v>
      </c>
      <c r="L560" s="126">
        <v>469978.57338145329</v>
      </c>
      <c r="M560" s="123">
        <v>455316.06372594339</v>
      </c>
      <c r="N560" s="123">
        <f t="shared" si="32"/>
        <v>-14662.509655509901</v>
      </c>
      <c r="O560" s="127">
        <f t="shared" si="33"/>
        <v>-3.1198251337320491E-2</v>
      </c>
      <c r="Q560" s="126">
        <v>1048592.7808814533</v>
      </c>
      <c r="R560" s="123">
        <v>1033930.2712259435</v>
      </c>
      <c r="S560" s="123">
        <f t="shared" si="34"/>
        <v>-14662.509655509843</v>
      </c>
      <c r="T560" s="127">
        <f t="shared" si="35"/>
        <v>-1.398303509507709E-2</v>
      </c>
    </row>
    <row r="561" spans="1:20" s="116" customFormat="1" ht="13" x14ac:dyDescent="0.3">
      <c r="A561" s="116">
        <v>555</v>
      </c>
      <c r="B561" s="125" t="s">
        <v>41</v>
      </c>
      <c r="C561" s="118">
        <v>27.646049999999992</v>
      </c>
      <c r="D561" s="119">
        <v>12207.477833333332</v>
      </c>
      <c r="E561" s="120">
        <v>0.49893700917846856</v>
      </c>
      <c r="F561" s="121">
        <v>1</v>
      </c>
      <c r="G561" s="120">
        <v>0.23072698046369122</v>
      </c>
      <c r="H561" s="118">
        <v>26.350000000000005</v>
      </c>
      <c r="I561" s="116">
        <v>0</v>
      </c>
      <c r="J561" s="121">
        <v>1</v>
      </c>
      <c r="K561" s="116" t="s">
        <v>34</v>
      </c>
      <c r="L561" s="126">
        <v>453510.38857666677</v>
      </c>
      <c r="M561" s="123">
        <v>451754.96333833341</v>
      </c>
      <c r="N561" s="123">
        <f t="shared" si="32"/>
        <v>-1755.4252383333514</v>
      </c>
      <c r="O561" s="127">
        <f t="shared" si="33"/>
        <v>-3.8707497833571536E-3</v>
      </c>
      <c r="Q561" s="126">
        <v>1162247.1052433334</v>
      </c>
      <c r="R561" s="123">
        <v>1160491.680005</v>
      </c>
      <c r="S561" s="123">
        <f t="shared" si="34"/>
        <v>-1755.4252383334097</v>
      </c>
      <c r="T561" s="127">
        <f t="shared" si="35"/>
        <v>-1.5103717879046779E-3</v>
      </c>
    </row>
    <row r="562" spans="1:20" s="116" customFormat="1" ht="13" x14ac:dyDescent="0.3">
      <c r="A562" s="116">
        <v>556</v>
      </c>
      <c r="B562" s="125" t="s">
        <v>41</v>
      </c>
      <c r="C562" s="118">
        <v>28.377966666666666</v>
      </c>
      <c r="D562" s="119">
        <v>12160.278883333332</v>
      </c>
      <c r="E562" s="120">
        <v>0.51919051871123689</v>
      </c>
      <c r="F562" s="121">
        <v>1</v>
      </c>
      <c r="G562" s="120">
        <v>5.8058126058903259E-2</v>
      </c>
      <c r="H562" s="118">
        <v>17.5</v>
      </c>
      <c r="I562" s="116">
        <v>0</v>
      </c>
      <c r="J562" s="121">
        <v>1</v>
      </c>
      <c r="K562" s="116" t="s">
        <v>34</v>
      </c>
      <c r="L562" s="126">
        <v>484297.42014400003</v>
      </c>
      <c r="M562" s="123">
        <v>470105.7535861666</v>
      </c>
      <c r="N562" s="123">
        <f t="shared" si="32"/>
        <v>-14191.666557833436</v>
      </c>
      <c r="O562" s="127">
        <f t="shared" si="33"/>
        <v>-2.9303617916473134E-2</v>
      </c>
      <c r="Q562" s="126">
        <v>1187258.612644</v>
      </c>
      <c r="R562" s="123">
        <v>1173066.9460861667</v>
      </c>
      <c r="S562" s="123">
        <f t="shared" si="34"/>
        <v>-14191.66655783332</v>
      </c>
      <c r="T562" s="127">
        <f t="shared" si="35"/>
        <v>-1.1953306892614387E-2</v>
      </c>
    </row>
    <row r="563" spans="1:20" s="116" customFormat="1" ht="13" x14ac:dyDescent="0.3">
      <c r="A563" s="116">
        <v>557</v>
      </c>
      <c r="B563" s="125" t="s">
        <v>41</v>
      </c>
      <c r="C563" s="118">
        <v>28.885766666666665</v>
      </c>
      <c r="D563" s="119">
        <v>10240.079158333334</v>
      </c>
      <c r="E563" s="120">
        <v>0.48170056098551667</v>
      </c>
      <c r="F563" s="121">
        <v>1</v>
      </c>
      <c r="G563" s="120">
        <v>9.6731708185264664E-2</v>
      </c>
      <c r="H563" s="118">
        <v>17.300000000000004</v>
      </c>
      <c r="I563" s="116">
        <v>0</v>
      </c>
      <c r="J563" s="121">
        <v>1</v>
      </c>
      <c r="K563" s="116" t="s">
        <v>34</v>
      </c>
      <c r="L563" s="126">
        <v>449911.58601600002</v>
      </c>
      <c r="M563" s="123">
        <v>430977.01137091662</v>
      </c>
      <c r="N563" s="123">
        <f t="shared" si="32"/>
        <v>-18934.574645083398</v>
      </c>
      <c r="O563" s="127">
        <f t="shared" si="33"/>
        <v>-4.2085101236779519E-2</v>
      </c>
      <c r="Q563" s="126">
        <v>1069831.8293493334</v>
      </c>
      <c r="R563" s="123">
        <v>1050897.25470425</v>
      </c>
      <c r="S563" s="123">
        <f t="shared" si="34"/>
        <v>-18934.574645083398</v>
      </c>
      <c r="T563" s="127">
        <f t="shared" si="35"/>
        <v>-1.7698645829783654E-2</v>
      </c>
    </row>
    <row r="564" spans="1:20" s="116" customFormat="1" ht="13" x14ac:dyDescent="0.3">
      <c r="A564" s="116">
        <v>558</v>
      </c>
      <c r="B564" s="125" t="s">
        <v>41</v>
      </c>
      <c r="C564" s="118">
        <v>26.093933333333336</v>
      </c>
      <c r="D564" s="119">
        <v>10551.30565</v>
      </c>
      <c r="E564" s="120">
        <v>0.50209271329494998</v>
      </c>
      <c r="F564" s="121">
        <v>1</v>
      </c>
      <c r="G564" s="120">
        <v>9.2042490389895759E-2</v>
      </c>
      <c r="H564" s="118">
        <v>28</v>
      </c>
      <c r="I564" s="116">
        <v>0</v>
      </c>
      <c r="J564" s="121">
        <v>1</v>
      </c>
      <c r="K564" s="116" t="s">
        <v>34</v>
      </c>
      <c r="L564" s="126">
        <v>445695.76341866673</v>
      </c>
      <c r="M564" s="123">
        <v>427706.96786849992</v>
      </c>
      <c r="N564" s="123">
        <f t="shared" si="32"/>
        <v>-17988.795550166804</v>
      </c>
      <c r="O564" s="127">
        <f t="shared" si="33"/>
        <v>-4.0361154461477193E-2</v>
      </c>
      <c r="Q564" s="126">
        <v>1072315.0850853336</v>
      </c>
      <c r="R564" s="123">
        <v>1054326.2895351667</v>
      </c>
      <c r="S564" s="123">
        <f t="shared" si="34"/>
        <v>-17988.795550166862</v>
      </c>
      <c r="T564" s="127">
        <f t="shared" si="35"/>
        <v>-1.6775662116825799E-2</v>
      </c>
    </row>
    <row r="565" spans="1:20" s="116" customFormat="1" ht="13" x14ac:dyDescent="0.3">
      <c r="A565" s="116">
        <v>559</v>
      </c>
      <c r="B565" s="125" t="s">
        <v>41</v>
      </c>
      <c r="C565" s="118">
        <v>47.850099999999998</v>
      </c>
      <c r="D565" s="119">
        <v>19329.278200000004</v>
      </c>
      <c r="E565" s="120">
        <v>0.57043524683681412</v>
      </c>
      <c r="F565" s="121">
        <v>1</v>
      </c>
      <c r="G565" s="120">
        <v>5.5452632928254086E-2</v>
      </c>
      <c r="H565" s="118">
        <v>43.5</v>
      </c>
      <c r="I565" s="116">
        <v>0</v>
      </c>
      <c r="J565" s="121">
        <v>1</v>
      </c>
      <c r="K565" s="116" t="s">
        <v>34</v>
      </c>
      <c r="L565" s="126">
        <v>752093.95348933327</v>
      </c>
      <c r="M565" s="123">
        <v>729227.33351799997</v>
      </c>
      <c r="N565" s="123">
        <f t="shared" si="32"/>
        <v>-22866.619971333304</v>
      </c>
      <c r="O565" s="127">
        <f t="shared" si="33"/>
        <v>-3.0403940711454764E-2</v>
      </c>
      <c r="Q565" s="126">
        <v>1909023.9034893331</v>
      </c>
      <c r="R565" s="123">
        <v>1886157.283518</v>
      </c>
      <c r="S565" s="123">
        <f t="shared" si="34"/>
        <v>-22866.619971333072</v>
      </c>
      <c r="T565" s="127">
        <f t="shared" si="35"/>
        <v>-1.19781737303222E-2</v>
      </c>
    </row>
    <row r="566" spans="1:20" s="116" customFormat="1" ht="13" x14ac:dyDescent="0.3">
      <c r="A566" s="116">
        <v>560</v>
      </c>
      <c r="B566" s="125" t="s">
        <v>41</v>
      </c>
      <c r="C566" s="118">
        <v>14.310666666666668</v>
      </c>
      <c r="D566" s="119">
        <v>5396.8253666666669</v>
      </c>
      <c r="E566" s="120">
        <v>0.47961071862590915</v>
      </c>
      <c r="F566" s="121">
        <v>1</v>
      </c>
      <c r="G566" s="120">
        <v>7.9623973527555125E-2</v>
      </c>
      <c r="H566" s="118">
        <v>15</v>
      </c>
      <c r="I566" s="116">
        <v>0</v>
      </c>
      <c r="J566" s="121">
        <v>1</v>
      </c>
      <c r="K566" s="116" t="s">
        <v>34</v>
      </c>
      <c r="L566" s="126">
        <v>250888.85766266662</v>
      </c>
      <c r="M566" s="123">
        <v>240961.81952966665</v>
      </c>
      <c r="N566" s="123">
        <f t="shared" si="32"/>
        <v>-9927.0381329999655</v>
      </c>
      <c r="O566" s="127">
        <f t="shared" si="33"/>
        <v>-3.9567473125280819E-2</v>
      </c>
      <c r="Q566" s="126">
        <v>567703.24099600001</v>
      </c>
      <c r="R566" s="123">
        <v>557776.20286299998</v>
      </c>
      <c r="S566" s="123">
        <f t="shared" si="34"/>
        <v>-9927.0381330000237</v>
      </c>
      <c r="T566" s="127">
        <f t="shared" si="35"/>
        <v>-1.7486315765229125E-2</v>
      </c>
    </row>
    <row r="567" spans="1:20" s="116" customFormat="1" ht="13" x14ac:dyDescent="0.3">
      <c r="A567" s="116">
        <v>561</v>
      </c>
      <c r="B567" s="125" t="s">
        <v>42</v>
      </c>
      <c r="C567" s="118">
        <v>34.720491766666662</v>
      </c>
      <c r="D567" s="119">
        <v>15255.968508333333</v>
      </c>
      <c r="E567" s="120">
        <v>0.55723885948789165</v>
      </c>
      <c r="F567" s="121">
        <v>1</v>
      </c>
      <c r="G567" s="120">
        <v>9.3087740700407706E-2</v>
      </c>
      <c r="H567" s="118">
        <v>21.06</v>
      </c>
      <c r="I567" s="116">
        <v>0</v>
      </c>
      <c r="J567" s="121">
        <v>1</v>
      </c>
      <c r="K567" s="116" t="s">
        <v>34</v>
      </c>
      <c r="L567" s="126">
        <v>603716.97625106655</v>
      </c>
      <c r="M567" s="123">
        <v>582989.7825283166</v>
      </c>
      <c r="N567" s="123">
        <f t="shared" si="32"/>
        <v>-20727.193722749944</v>
      </c>
      <c r="O567" s="127">
        <f t="shared" si="33"/>
        <v>-3.4332633565252221E-2</v>
      </c>
      <c r="Q567" s="126">
        <v>1520503.3370844</v>
      </c>
      <c r="R567" s="123">
        <v>1499776.1433616499</v>
      </c>
      <c r="S567" s="123">
        <f t="shared" si="34"/>
        <v>-20727.19372275006</v>
      </c>
      <c r="T567" s="127">
        <f t="shared" si="35"/>
        <v>-1.3631797587827021E-2</v>
      </c>
    </row>
    <row r="568" spans="1:20" s="116" customFormat="1" ht="13" x14ac:dyDescent="0.3">
      <c r="A568" s="116">
        <v>562</v>
      </c>
      <c r="B568" s="125" t="s">
        <v>42</v>
      </c>
      <c r="C568" s="118">
        <v>39.600000000000009</v>
      </c>
      <c r="D568" s="119">
        <v>16939.136913333336</v>
      </c>
      <c r="E568" s="120">
        <v>0.49156355929388351</v>
      </c>
      <c r="F568" s="121">
        <v>0.80630000000000013</v>
      </c>
      <c r="G568" s="120">
        <v>0.14995569246778118</v>
      </c>
      <c r="H568" s="118">
        <v>44</v>
      </c>
      <c r="I568" s="116">
        <v>0</v>
      </c>
      <c r="J568" s="121">
        <v>2</v>
      </c>
      <c r="K568" s="116" t="s">
        <v>34</v>
      </c>
      <c r="L568" s="126">
        <v>624394.92564183346</v>
      </c>
      <c r="M568" s="123">
        <v>613626.46381630003</v>
      </c>
      <c r="N568" s="123">
        <f t="shared" si="32"/>
        <v>-10768.461825533421</v>
      </c>
      <c r="O568" s="127">
        <f t="shared" si="33"/>
        <v>-1.7246235328488953E-2</v>
      </c>
      <c r="Q568" s="126">
        <v>1620338.9139751669</v>
      </c>
      <c r="R568" s="123">
        <v>1609570.4521496333</v>
      </c>
      <c r="S568" s="123">
        <f t="shared" si="34"/>
        <v>-10768.461825533537</v>
      </c>
      <c r="T568" s="127">
        <f t="shared" si="35"/>
        <v>-6.6458083137158879E-3</v>
      </c>
    </row>
    <row r="569" spans="1:20" s="116" customFormat="1" ht="13" x14ac:dyDescent="0.3">
      <c r="A569" s="116">
        <v>563</v>
      </c>
      <c r="B569" s="125" t="s">
        <v>42</v>
      </c>
      <c r="C569" s="118">
        <v>50.662391666666679</v>
      </c>
      <c r="D569" s="119">
        <v>23704.346210833333</v>
      </c>
      <c r="E569" s="120">
        <v>0.63707114021553446</v>
      </c>
      <c r="F569" s="121">
        <v>1</v>
      </c>
      <c r="G569" s="120">
        <v>4.1090962015727595E-2</v>
      </c>
      <c r="H569" s="118">
        <v>56</v>
      </c>
      <c r="I569" s="116">
        <v>0</v>
      </c>
      <c r="J569" s="121">
        <v>1</v>
      </c>
      <c r="K569" s="116" t="s">
        <v>34</v>
      </c>
      <c r="L569" s="126">
        <v>860279.18734426668</v>
      </c>
      <c r="M569" s="123">
        <v>844058.69478570845</v>
      </c>
      <c r="N569" s="123">
        <f t="shared" si="32"/>
        <v>-16220.492558558239</v>
      </c>
      <c r="O569" s="127">
        <f t="shared" si="33"/>
        <v>-1.885491686557229E-2</v>
      </c>
      <c r="Q569" s="126">
        <v>2293709.0931776003</v>
      </c>
      <c r="R569" s="123">
        <v>2277488.6006190418</v>
      </c>
      <c r="S569" s="123">
        <f t="shared" si="34"/>
        <v>-16220.492558558472</v>
      </c>
      <c r="T569" s="127">
        <f t="shared" si="35"/>
        <v>-7.071730502706138E-3</v>
      </c>
    </row>
    <row r="570" spans="1:20" s="116" customFormat="1" ht="13" x14ac:dyDescent="0.3">
      <c r="A570" s="116">
        <v>564</v>
      </c>
      <c r="B570" s="125" t="s">
        <v>42</v>
      </c>
      <c r="C570" s="118">
        <v>13.023438966666665</v>
      </c>
      <c r="D570" s="119">
        <v>6244.0302397499991</v>
      </c>
      <c r="E570" s="120">
        <v>0.35890623734263843</v>
      </c>
      <c r="F570" s="121">
        <v>1</v>
      </c>
      <c r="G570" s="120">
        <v>0.23104302857805947</v>
      </c>
      <c r="H570" s="118">
        <v>5</v>
      </c>
      <c r="I570" s="116">
        <v>0</v>
      </c>
      <c r="J570" s="121">
        <v>1</v>
      </c>
      <c r="K570" s="116" t="s">
        <v>34</v>
      </c>
      <c r="L570" s="126">
        <v>249378.35216931332</v>
      </c>
      <c r="M570" s="123">
        <v>246589.67262044418</v>
      </c>
      <c r="N570" s="123">
        <f t="shared" si="32"/>
        <v>-2788.6795488691423</v>
      </c>
      <c r="O570" s="127">
        <f t="shared" si="33"/>
        <v>-1.1182524564023874E-2</v>
      </c>
      <c r="Q570" s="126">
        <v>608686.49883597996</v>
      </c>
      <c r="R570" s="123">
        <v>605897.81928711082</v>
      </c>
      <c r="S570" s="123">
        <f t="shared" si="34"/>
        <v>-2788.6795488691423</v>
      </c>
      <c r="T570" s="127">
        <f t="shared" si="35"/>
        <v>-4.5814710104496587E-3</v>
      </c>
    </row>
  </sheetData>
  <mergeCells count="9">
    <mergeCell ref="S4:T4"/>
    <mergeCell ref="S5:T5"/>
    <mergeCell ref="Q2:T2"/>
    <mergeCell ref="A1:T1"/>
    <mergeCell ref="A3:O3"/>
    <mergeCell ref="L4:M5"/>
    <mergeCell ref="N4:O4"/>
    <mergeCell ref="N5:O5"/>
    <mergeCell ref="Q4:R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B15D8-CA5D-4811-8687-0501CF5A24E1}">
  <dimension ref="A1:Y569"/>
  <sheetViews>
    <sheetView workbookViewId="0">
      <selection activeCell="P152" sqref="P152"/>
    </sheetView>
  </sheetViews>
  <sheetFormatPr defaultRowHeight="14.5" x14ac:dyDescent="0.35"/>
  <cols>
    <col min="1" max="1" width="3.81640625" bestFit="1" customWidth="1"/>
    <col min="2" max="2" width="13.1796875" bestFit="1" customWidth="1"/>
    <col min="3" max="3" width="10" bestFit="1" customWidth="1"/>
    <col min="4" max="6" width="8.54296875" bestFit="1" customWidth="1"/>
    <col min="7" max="7" width="8.81640625" bestFit="1" customWidth="1"/>
    <col min="8" max="8" width="6.54296875" bestFit="1" customWidth="1"/>
    <col min="9" max="9" width="7.54296875" bestFit="1" customWidth="1"/>
    <col min="10" max="10" width="9.1796875" bestFit="1" customWidth="1"/>
    <col min="11" max="14" width="10" bestFit="1" customWidth="1"/>
    <col min="15" max="18" width="8.54296875" bestFit="1" customWidth="1"/>
    <col min="19" max="19" width="5.1796875" bestFit="1" customWidth="1"/>
    <col min="20" max="20" width="6.54296875" bestFit="1" customWidth="1"/>
    <col min="21" max="21" width="7.54296875" bestFit="1" customWidth="1"/>
    <col min="22" max="22" width="9.1796875" bestFit="1" customWidth="1"/>
    <col min="23" max="25" width="10" bestFit="1" customWidth="1"/>
  </cols>
  <sheetData>
    <row r="1" spans="1:25" x14ac:dyDescent="0.35">
      <c r="A1" s="191" t="s">
        <v>183</v>
      </c>
      <c r="B1" s="191"/>
      <c r="C1" s="191"/>
      <c r="D1" s="191"/>
      <c r="E1" s="191"/>
      <c r="F1" s="191"/>
      <c r="G1" s="191"/>
      <c r="H1" s="191"/>
      <c r="I1" s="191"/>
      <c r="J1" s="191"/>
      <c r="K1" s="191"/>
      <c r="L1" s="191"/>
      <c r="M1" s="191"/>
      <c r="N1" s="191"/>
      <c r="O1" s="191"/>
      <c r="P1" s="191"/>
      <c r="Q1" s="191"/>
      <c r="R1" s="191"/>
      <c r="S1" s="191"/>
      <c r="T1" s="191"/>
      <c r="U1" s="191"/>
      <c r="V1" s="191"/>
      <c r="W1" s="191"/>
      <c r="X1" s="191"/>
      <c r="Y1" s="191"/>
    </row>
    <row r="2" spans="1:25" x14ac:dyDescent="0.35">
      <c r="A2" s="198" t="s">
        <v>179</v>
      </c>
      <c r="B2" s="198"/>
      <c r="C2" s="198"/>
      <c r="D2" s="198"/>
      <c r="E2" s="198"/>
      <c r="F2" s="198"/>
      <c r="G2" s="198"/>
      <c r="H2" s="198"/>
      <c r="I2" s="198"/>
      <c r="J2" s="198"/>
      <c r="K2" s="198"/>
      <c r="L2" s="198"/>
      <c r="M2" s="198"/>
      <c r="N2" s="198"/>
      <c r="O2" s="198"/>
      <c r="P2" s="198"/>
      <c r="Q2" s="198"/>
      <c r="R2" s="198"/>
      <c r="S2" s="198"/>
      <c r="T2" s="198"/>
      <c r="U2" s="198"/>
      <c r="V2" s="198"/>
      <c r="W2" s="198"/>
      <c r="X2" s="198"/>
      <c r="Y2" s="198"/>
    </row>
    <row r="3" spans="1:25" x14ac:dyDescent="0.35">
      <c r="A3" s="199"/>
      <c r="B3" s="199"/>
      <c r="C3" s="199"/>
      <c r="D3" s="199"/>
      <c r="E3" s="199"/>
      <c r="F3" s="199"/>
      <c r="G3" s="199"/>
      <c r="H3" s="199"/>
      <c r="I3" s="199"/>
      <c r="J3" s="199"/>
      <c r="K3" s="199"/>
      <c r="L3" s="199"/>
      <c r="M3" s="199"/>
      <c r="N3" s="199"/>
      <c r="O3" s="199"/>
      <c r="P3" s="199"/>
      <c r="Q3" s="199"/>
      <c r="R3" s="199"/>
      <c r="S3" s="199"/>
      <c r="T3" s="199"/>
      <c r="U3" s="199"/>
      <c r="V3" s="199"/>
      <c r="W3" s="46"/>
      <c r="X3" s="46"/>
      <c r="Y3" s="46"/>
    </row>
    <row r="4" spans="1:25" x14ac:dyDescent="0.35">
      <c r="A4" s="33" t="s">
        <v>82</v>
      </c>
      <c r="B4" s="33" t="s">
        <v>83</v>
      </c>
      <c r="C4" s="204" t="s">
        <v>181</v>
      </c>
      <c r="D4" s="205"/>
      <c r="E4" s="205"/>
      <c r="F4" s="205"/>
      <c r="G4" s="205"/>
      <c r="H4" s="205"/>
      <c r="I4" s="205"/>
      <c r="J4" s="205"/>
      <c r="K4" s="205"/>
      <c r="L4" s="205"/>
      <c r="M4" s="206"/>
      <c r="N4" s="207" t="s">
        <v>187</v>
      </c>
      <c r="O4" s="207"/>
      <c r="P4" s="207"/>
      <c r="Q4" s="207"/>
      <c r="R4" s="207"/>
      <c r="S4" s="207"/>
      <c r="T4" s="207"/>
      <c r="U4" s="207"/>
      <c r="V4" s="207"/>
      <c r="W4" s="207"/>
      <c r="X4" s="207"/>
      <c r="Y4" s="47"/>
    </row>
    <row r="5" spans="1:25" ht="24.75" customHeight="1" x14ac:dyDescent="0.35">
      <c r="A5" s="39" t="s">
        <v>91</v>
      </c>
      <c r="B5" s="48" t="s">
        <v>92</v>
      </c>
      <c r="C5" s="49" t="s">
        <v>100</v>
      </c>
      <c r="D5" s="50" t="s">
        <v>101</v>
      </c>
      <c r="E5" s="50" t="s">
        <v>82</v>
      </c>
      <c r="F5" s="50" t="s">
        <v>102</v>
      </c>
      <c r="G5" s="53" t="s">
        <v>103</v>
      </c>
      <c r="H5" s="50" t="s">
        <v>104</v>
      </c>
      <c r="I5" s="50" t="s">
        <v>105</v>
      </c>
      <c r="J5" s="50" t="s">
        <v>106</v>
      </c>
      <c r="K5" s="150" t="s">
        <v>180</v>
      </c>
      <c r="L5" s="115" t="s">
        <v>107</v>
      </c>
      <c r="M5" s="51" t="s">
        <v>182</v>
      </c>
      <c r="N5" s="157" t="s">
        <v>109</v>
      </c>
      <c r="O5" s="115" t="s">
        <v>100</v>
      </c>
      <c r="P5" s="115" t="s">
        <v>101</v>
      </c>
      <c r="Q5" s="52" t="s">
        <v>82</v>
      </c>
      <c r="R5" s="52" t="s">
        <v>102</v>
      </c>
      <c r="S5" s="53" t="s">
        <v>103</v>
      </c>
      <c r="T5" s="52" t="s">
        <v>104</v>
      </c>
      <c r="U5" s="52" t="s">
        <v>105</v>
      </c>
      <c r="V5" s="52" t="s">
        <v>106</v>
      </c>
      <c r="W5" s="150" t="s">
        <v>180</v>
      </c>
      <c r="X5" s="115" t="s">
        <v>107</v>
      </c>
      <c r="Y5" s="54" t="s">
        <v>182</v>
      </c>
    </row>
    <row r="6" spans="1:25" s="116" customFormat="1" ht="13" x14ac:dyDescent="0.3">
      <c r="A6" s="116">
        <v>1</v>
      </c>
      <c r="B6" s="116" t="s">
        <v>38</v>
      </c>
      <c r="C6" s="131">
        <v>433694.59713644325</v>
      </c>
      <c r="D6" s="119">
        <v>164668.46011929013</v>
      </c>
      <c r="E6" s="119">
        <v>122032.80031999997</v>
      </c>
      <c r="F6" s="119">
        <v>82173.757499999992</v>
      </c>
      <c r="G6" s="119">
        <v>112.24583333333334</v>
      </c>
      <c r="H6" s="119">
        <v>1350.6843672</v>
      </c>
      <c r="I6" s="119">
        <v>1335.58168</v>
      </c>
      <c r="J6" s="119">
        <v>0</v>
      </c>
      <c r="K6" s="119">
        <f>SUM(C6:J6)</f>
        <v>805368.12695626658</v>
      </c>
      <c r="L6" s="119">
        <v>1345794.4483333335</v>
      </c>
      <c r="M6" s="119">
        <f>SUM(K6:L6)</f>
        <v>2151162.5752896001</v>
      </c>
      <c r="N6" s="131">
        <v>234793.96583160001</v>
      </c>
      <c r="O6" s="119">
        <v>240274.01866666667</v>
      </c>
      <c r="P6" s="119">
        <v>112837.18535999996</v>
      </c>
      <c r="Q6" s="119">
        <v>122032.80031999997</v>
      </c>
      <c r="R6" s="119">
        <v>82173.757499999992</v>
      </c>
      <c r="S6" s="119">
        <v>112.24583333333334</v>
      </c>
      <c r="T6" s="119">
        <v>1350.6843672</v>
      </c>
      <c r="U6" s="119">
        <v>1335.58168</v>
      </c>
      <c r="V6" s="119">
        <v>0</v>
      </c>
      <c r="W6" s="119">
        <f>SUM(N6:V6)</f>
        <v>794910.23955879989</v>
      </c>
      <c r="X6" s="119">
        <v>1345794.4483333335</v>
      </c>
      <c r="Y6" s="132">
        <f>SUM(W6:X6)</f>
        <v>2140704.6878921334</v>
      </c>
    </row>
    <row r="7" spans="1:25" s="116" customFormat="1" ht="13" x14ac:dyDescent="0.3">
      <c r="A7" s="116">
        <v>2</v>
      </c>
      <c r="B7" s="116" t="s">
        <v>38</v>
      </c>
      <c r="C7" s="133">
        <v>163478.78213779905</v>
      </c>
      <c r="D7" s="119">
        <v>71056.302663400929</v>
      </c>
      <c r="E7" s="119">
        <v>78350.862666666639</v>
      </c>
      <c r="F7" s="119">
        <v>35779.390833333338</v>
      </c>
      <c r="G7" s="119">
        <v>52.107499999999987</v>
      </c>
      <c r="H7" s="119">
        <v>661.47624359999998</v>
      </c>
      <c r="I7" s="119">
        <v>542.16024000000004</v>
      </c>
      <c r="J7" s="119">
        <v>0</v>
      </c>
      <c r="K7" s="119">
        <f t="shared" ref="K7:K70" si="0">SUM(C7:J7)</f>
        <v>349921.08228479995</v>
      </c>
      <c r="L7" s="119">
        <v>607487.75666666671</v>
      </c>
      <c r="M7" s="119">
        <f t="shared" ref="M7:M70" si="1">SUM(K7:L7)</f>
        <v>957408.83895146661</v>
      </c>
      <c r="N7" s="133">
        <v>114986.62034580001</v>
      </c>
      <c r="O7" s="119">
        <v>88777.933333333334</v>
      </c>
      <c r="P7" s="119">
        <v>47855.295600000005</v>
      </c>
      <c r="Q7" s="119">
        <v>78350.862666666639</v>
      </c>
      <c r="R7" s="119">
        <v>35779.390833333338</v>
      </c>
      <c r="S7" s="119">
        <v>52.107499999999987</v>
      </c>
      <c r="T7" s="119">
        <v>661.47624359999998</v>
      </c>
      <c r="U7" s="119">
        <v>542.16024000000004</v>
      </c>
      <c r="V7" s="119">
        <v>0</v>
      </c>
      <c r="W7" s="119">
        <f t="shared" ref="W7:W70" si="2">SUM(N7:V7)</f>
        <v>367005.84676273336</v>
      </c>
      <c r="X7" s="119">
        <v>607487.75666666671</v>
      </c>
      <c r="Y7" s="134">
        <f t="shared" ref="Y7:Y70" si="3">SUM(W7:X7)</f>
        <v>974493.60342940013</v>
      </c>
    </row>
    <row r="8" spans="1:25" s="116" customFormat="1" ht="13" x14ac:dyDescent="0.3">
      <c r="A8" s="116">
        <v>3</v>
      </c>
      <c r="B8" s="116" t="s">
        <v>38</v>
      </c>
      <c r="C8" s="133">
        <v>515033.47152927145</v>
      </c>
      <c r="D8" s="119">
        <v>184515.33385386199</v>
      </c>
      <c r="E8" s="119">
        <v>128083.79988000001</v>
      </c>
      <c r="F8" s="119">
        <v>96022.698333333319</v>
      </c>
      <c r="G8" s="119">
        <v>131.31583333333333</v>
      </c>
      <c r="H8" s="119">
        <v>1568.2153644</v>
      </c>
      <c r="I8" s="119">
        <v>1550.2876800000001</v>
      </c>
      <c r="J8" s="119">
        <v>0</v>
      </c>
      <c r="K8" s="119">
        <f t="shared" si="0"/>
        <v>926905.12247420009</v>
      </c>
      <c r="L8" s="119">
        <v>1568466.4999999998</v>
      </c>
      <c r="M8" s="119">
        <f t="shared" si="1"/>
        <v>2495371.6224742001</v>
      </c>
      <c r="N8" s="133">
        <v>272608.10417819995</v>
      </c>
      <c r="O8" s="119">
        <v>285758.08766666678</v>
      </c>
      <c r="P8" s="119">
        <v>125855.66798999999</v>
      </c>
      <c r="Q8" s="119">
        <v>128083.79988000001</v>
      </c>
      <c r="R8" s="119">
        <v>96022.698333333319</v>
      </c>
      <c r="S8" s="119">
        <v>131.31583333333333</v>
      </c>
      <c r="T8" s="119">
        <v>1568.2153644</v>
      </c>
      <c r="U8" s="119">
        <v>1550.2876800000001</v>
      </c>
      <c r="V8" s="119">
        <v>0</v>
      </c>
      <c r="W8" s="119">
        <f t="shared" si="2"/>
        <v>911578.17692593322</v>
      </c>
      <c r="X8" s="119">
        <v>1568466.4999999998</v>
      </c>
      <c r="Y8" s="134">
        <f t="shared" si="3"/>
        <v>2480044.676925933</v>
      </c>
    </row>
    <row r="9" spans="1:25" s="116" customFormat="1" ht="13" x14ac:dyDescent="0.3">
      <c r="A9" s="116">
        <v>4</v>
      </c>
      <c r="B9" s="116" t="s">
        <v>38</v>
      </c>
      <c r="C9" s="133">
        <v>4576.1837381201885</v>
      </c>
      <c r="D9" s="119">
        <v>38851.284548146476</v>
      </c>
      <c r="E9" s="119">
        <v>37785.971699999995</v>
      </c>
      <c r="F9" s="119">
        <v>6363.3041666666677</v>
      </c>
      <c r="G9" s="119">
        <v>3.6650000000000005</v>
      </c>
      <c r="H9" s="119">
        <v>200.32832880000001</v>
      </c>
      <c r="I9" s="119">
        <v>282.40008000000006</v>
      </c>
      <c r="J9" s="119">
        <v>0</v>
      </c>
      <c r="K9" s="119">
        <f t="shared" si="0"/>
        <v>88063.137561733325</v>
      </c>
      <c r="L9" s="119">
        <v>128444.69083333334</v>
      </c>
      <c r="M9" s="119">
        <f t="shared" si="1"/>
        <v>216507.82839506667</v>
      </c>
      <c r="N9" s="133">
        <v>34823.741156399999</v>
      </c>
      <c r="O9" s="119">
        <v>346.44433333333336</v>
      </c>
      <c r="P9" s="119">
        <v>27879.341399999994</v>
      </c>
      <c r="Q9" s="119">
        <v>37785.971699999995</v>
      </c>
      <c r="R9" s="119">
        <v>6363.3041666666677</v>
      </c>
      <c r="S9" s="119">
        <v>3.6650000000000005</v>
      </c>
      <c r="T9" s="119">
        <v>200.32832880000001</v>
      </c>
      <c r="U9" s="119">
        <v>282.40008000000006</v>
      </c>
      <c r="V9" s="119">
        <v>0</v>
      </c>
      <c r="W9" s="119">
        <f t="shared" si="2"/>
        <v>107685.19616519999</v>
      </c>
      <c r="X9" s="119">
        <v>128444.69083333334</v>
      </c>
      <c r="Y9" s="134">
        <f t="shared" si="3"/>
        <v>236129.88699853333</v>
      </c>
    </row>
    <row r="10" spans="1:25" s="116" customFormat="1" ht="13" x14ac:dyDescent="0.3">
      <c r="A10" s="116">
        <v>5</v>
      </c>
      <c r="B10" s="116" t="s">
        <v>38</v>
      </c>
      <c r="C10" s="133">
        <v>91849.537731342731</v>
      </c>
      <c r="D10" s="119">
        <v>34834.590321323943</v>
      </c>
      <c r="E10" s="119">
        <v>53532.785459999992</v>
      </c>
      <c r="F10" s="119">
        <v>18851.265000000003</v>
      </c>
      <c r="G10" s="119">
        <v>26.583333333333332</v>
      </c>
      <c r="H10" s="119">
        <v>342.03652800000003</v>
      </c>
      <c r="I10" s="119">
        <v>288.60752000000002</v>
      </c>
      <c r="J10" s="119">
        <v>0</v>
      </c>
      <c r="K10" s="119">
        <f t="shared" si="0"/>
        <v>199725.405894</v>
      </c>
      <c r="L10" s="119">
        <v>318910.36666666664</v>
      </c>
      <c r="M10" s="119">
        <f t="shared" si="1"/>
        <v>518635.77256066666</v>
      </c>
      <c r="N10" s="133">
        <v>59457.349783999991</v>
      </c>
      <c r="O10" s="119">
        <v>50227.633333333331</v>
      </c>
      <c r="P10" s="119">
        <v>23271.974460000001</v>
      </c>
      <c r="Q10" s="119">
        <v>53532.785459999992</v>
      </c>
      <c r="R10" s="119">
        <v>18851.265000000003</v>
      </c>
      <c r="S10" s="119">
        <v>26.583333333333332</v>
      </c>
      <c r="T10" s="119">
        <v>342.03652800000003</v>
      </c>
      <c r="U10" s="119">
        <v>288.60752000000002</v>
      </c>
      <c r="V10" s="119">
        <v>0</v>
      </c>
      <c r="W10" s="119">
        <f t="shared" si="2"/>
        <v>205998.23541866665</v>
      </c>
      <c r="X10" s="119">
        <v>318910.36666666664</v>
      </c>
      <c r="Y10" s="134">
        <f t="shared" si="3"/>
        <v>524908.60208533332</v>
      </c>
    </row>
    <row r="11" spans="1:25" s="116" customFormat="1" ht="13" x14ac:dyDescent="0.3">
      <c r="A11" s="116">
        <v>6</v>
      </c>
      <c r="B11" s="116" t="s">
        <v>38</v>
      </c>
      <c r="C11" s="133">
        <v>147352.48461280562</v>
      </c>
      <c r="D11" s="119">
        <v>65806.038489794359</v>
      </c>
      <c r="E11" s="119">
        <v>75868</v>
      </c>
      <c r="F11" s="119">
        <v>32628.979999999996</v>
      </c>
      <c r="G11" s="119">
        <v>43.907499999999999</v>
      </c>
      <c r="H11" s="119">
        <v>589.35612779999997</v>
      </c>
      <c r="I11" s="119">
        <v>495.99875999999995</v>
      </c>
      <c r="J11" s="119">
        <v>0</v>
      </c>
      <c r="K11" s="119">
        <f t="shared" si="0"/>
        <v>322784.76549039996</v>
      </c>
      <c r="L11" s="119">
        <v>545669.99083333334</v>
      </c>
      <c r="M11" s="119">
        <f t="shared" si="1"/>
        <v>868454.75632373337</v>
      </c>
      <c r="N11" s="133">
        <v>102449.74021589999</v>
      </c>
      <c r="O11" s="119">
        <v>80101.271999999997</v>
      </c>
      <c r="P11" s="119">
        <v>44566.200000000004</v>
      </c>
      <c r="Q11" s="119">
        <v>75868</v>
      </c>
      <c r="R11" s="119">
        <v>32628.979999999996</v>
      </c>
      <c r="S11" s="119">
        <v>43.907499999999999</v>
      </c>
      <c r="T11" s="119">
        <v>589.35612779999997</v>
      </c>
      <c r="U11" s="119">
        <v>495.99875999999995</v>
      </c>
      <c r="V11" s="119">
        <v>0</v>
      </c>
      <c r="W11" s="119">
        <f t="shared" si="2"/>
        <v>336743.45460369997</v>
      </c>
      <c r="X11" s="119">
        <v>545669.99083333334</v>
      </c>
      <c r="Y11" s="134">
        <f t="shared" si="3"/>
        <v>882413.44543703331</v>
      </c>
    </row>
    <row r="12" spans="1:25" s="116" customFormat="1" ht="13" x14ac:dyDescent="0.3">
      <c r="A12" s="116">
        <v>7</v>
      </c>
      <c r="B12" s="116" t="s">
        <v>38</v>
      </c>
      <c r="C12" s="133">
        <v>164922.75224932018</v>
      </c>
      <c r="D12" s="119">
        <v>65648.265412546476</v>
      </c>
      <c r="E12" s="119">
        <v>75887.010399999999</v>
      </c>
      <c r="F12" s="119">
        <v>32901.620000000003</v>
      </c>
      <c r="G12" s="119">
        <v>49.115833333333335</v>
      </c>
      <c r="H12" s="119">
        <v>575.51155559999995</v>
      </c>
      <c r="I12" s="119">
        <v>487.78872000000001</v>
      </c>
      <c r="J12" s="119">
        <v>0</v>
      </c>
      <c r="K12" s="119">
        <f t="shared" si="0"/>
        <v>340472.06417079997</v>
      </c>
      <c r="L12" s="119">
        <v>551497.42499999993</v>
      </c>
      <c r="M12" s="119">
        <f t="shared" si="1"/>
        <v>891969.48917079996</v>
      </c>
      <c r="N12" s="133">
        <v>100043.09208179999</v>
      </c>
      <c r="O12" s="119">
        <v>90642.028333333335</v>
      </c>
      <c r="P12" s="119">
        <v>44591.383440000005</v>
      </c>
      <c r="Q12" s="119">
        <v>75887.010399999999</v>
      </c>
      <c r="R12" s="119">
        <v>32901.620000000003</v>
      </c>
      <c r="S12" s="119">
        <v>49.115833333333335</v>
      </c>
      <c r="T12" s="119">
        <v>575.51155559999995</v>
      </c>
      <c r="U12" s="119">
        <v>487.78872000000001</v>
      </c>
      <c r="V12" s="119">
        <v>0</v>
      </c>
      <c r="W12" s="119">
        <f t="shared" si="2"/>
        <v>345177.55036406667</v>
      </c>
      <c r="X12" s="119">
        <v>551497.42499999993</v>
      </c>
      <c r="Y12" s="134">
        <f t="shared" si="3"/>
        <v>896674.97536406666</v>
      </c>
    </row>
    <row r="13" spans="1:25" s="116" customFormat="1" ht="13" x14ac:dyDescent="0.3">
      <c r="A13" s="116">
        <v>8</v>
      </c>
      <c r="B13" s="116" t="s">
        <v>38</v>
      </c>
      <c r="C13" s="133">
        <v>328380.23649151926</v>
      </c>
      <c r="D13" s="119">
        <v>113935.67570541409</v>
      </c>
      <c r="E13" s="119">
        <v>58365.255639999996</v>
      </c>
      <c r="F13" s="119">
        <v>69229.495833333334</v>
      </c>
      <c r="G13" s="119">
        <v>86.543333333333337</v>
      </c>
      <c r="H13" s="119">
        <v>1281.8867508000001</v>
      </c>
      <c r="I13" s="119">
        <v>977.90863999999999</v>
      </c>
      <c r="J13" s="119">
        <v>0</v>
      </c>
      <c r="K13" s="119">
        <f t="shared" si="0"/>
        <v>572257.00239439995</v>
      </c>
      <c r="L13" s="119">
        <v>1166165.5150000001</v>
      </c>
      <c r="M13" s="119">
        <f t="shared" si="1"/>
        <v>1738422.5173944002</v>
      </c>
      <c r="N13" s="133">
        <v>222834.64684739997</v>
      </c>
      <c r="O13" s="119">
        <v>178879.23066666664</v>
      </c>
      <c r="P13" s="119">
        <v>74384.147519999999</v>
      </c>
      <c r="Q13" s="119">
        <v>58365.255639999996</v>
      </c>
      <c r="R13" s="119">
        <v>69229.495833333334</v>
      </c>
      <c r="S13" s="119">
        <v>86.543333333333337</v>
      </c>
      <c r="T13" s="119">
        <v>1281.8867508000001</v>
      </c>
      <c r="U13" s="119">
        <v>977.90863999999999</v>
      </c>
      <c r="V13" s="119">
        <v>0</v>
      </c>
      <c r="W13" s="119">
        <f t="shared" si="2"/>
        <v>606039.1152315333</v>
      </c>
      <c r="X13" s="119">
        <v>1166165.5150000001</v>
      </c>
      <c r="Y13" s="134">
        <f t="shared" si="3"/>
        <v>1772204.6302315334</v>
      </c>
    </row>
    <row r="14" spans="1:25" s="116" customFormat="1" ht="13" x14ac:dyDescent="0.3">
      <c r="A14" s="116">
        <v>9</v>
      </c>
      <c r="B14" s="116" t="s">
        <v>38</v>
      </c>
      <c r="C14" s="133">
        <v>197734.00772659155</v>
      </c>
      <c r="D14" s="119">
        <v>96283.504372408439</v>
      </c>
      <c r="E14" s="119">
        <v>92457.502099999998</v>
      </c>
      <c r="F14" s="119">
        <v>39811.085833333331</v>
      </c>
      <c r="G14" s="119">
        <v>54.585000000000001</v>
      </c>
      <c r="H14" s="119">
        <v>736.51984199999981</v>
      </c>
      <c r="I14" s="119">
        <v>799.28664000000015</v>
      </c>
      <c r="J14" s="119">
        <v>0</v>
      </c>
      <c r="K14" s="119">
        <f t="shared" si="0"/>
        <v>427876.49151433329</v>
      </c>
      <c r="L14" s="119">
        <v>686295.84250000014</v>
      </c>
      <c r="M14" s="119">
        <f t="shared" si="1"/>
        <v>1114172.3340143333</v>
      </c>
      <c r="N14" s="133">
        <v>128031.699201</v>
      </c>
      <c r="O14" s="119">
        <v>108128.08</v>
      </c>
      <c r="P14" s="119">
        <v>66542.630310000022</v>
      </c>
      <c r="Q14" s="119">
        <v>92457.502099999998</v>
      </c>
      <c r="R14" s="119">
        <v>39811.085833333331</v>
      </c>
      <c r="S14" s="119">
        <v>54.585000000000001</v>
      </c>
      <c r="T14" s="119">
        <v>736.51984199999981</v>
      </c>
      <c r="U14" s="119">
        <v>799.28664000000015</v>
      </c>
      <c r="V14" s="119">
        <v>0</v>
      </c>
      <c r="W14" s="119">
        <f t="shared" si="2"/>
        <v>436561.38892633334</v>
      </c>
      <c r="X14" s="119">
        <v>686295.84250000014</v>
      </c>
      <c r="Y14" s="134">
        <f t="shared" si="3"/>
        <v>1122857.2314263335</v>
      </c>
    </row>
    <row r="15" spans="1:25" s="116" customFormat="1" ht="13" x14ac:dyDescent="0.3">
      <c r="A15" s="116">
        <v>10</v>
      </c>
      <c r="B15" s="116" t="s">
        <v>38</v>
      </c>
      <c r="C15" s="133">
        <v>65434.571110914549</v>
      </c>
      <c r="D15" s="119">
        <v>112432.79294055213</v>
      </c>
      <c r="E15" s="119">
        <v>99299.065600000016</v>
      </c>
      <c r="F15" s="119">
        <v>33622.531666666669</v>
      </c>
      <c r="G15" s="119">
        <v>19.754999999999999</v>
      </c>
      <c r="H15" s="119">
        <v>1057.5727343999999</v>
      </c>
      <c r="I15" s="119">
        <v>1474.5024533333333</v>
      </c>
      <c r="J15" s="119">
        <v>0</v>
      </c>
      <c r="K15" s="119">
        <f t="shared" si="0"/>
        <v>313340.79150586674</v>
      </c>
      <c r="L15" s="119">
        <v>701245.57500000007</v>
      </c>
      <c r="M15" s="119">
        <f t="shared" si="1"/>
        <v>1014586.3665058669</v>
      </c>
      <c r="N15" s="133">
        <v>183841.3936632</v>
      </c>
      <c r="O15" s="119">
        <v>26208.667333333346</v>
      </c>
      <c r="P15" s="119">
        <v>75605.780160000009</v>
      </c>
      <c r="Q15" s="119">
        <v>99299.065600000016</v>
      </c>
      <c r="R15" s="119">
        <v>33622.531666666669</v>
      </c>
      <c r="S15" s="119">
        <v>19.754999999999999</v>
      </c>
      <c r="T15" s="119">
        <v>1057.5727343999999</v>
      </c>
      <c r="U15" s="119">
        <v>1474.5024533333333</v>
      </c>
      <c r="V15" s="119">
        <v>0</v>
      </c>
      <c r="W15" s="119">
        <f t="shared" si="2"/>
        <v>421129.26861093339</v>
      </c>
      <c r="X15" s="119">
        <v>701245.57500000007</v>
      </c>
      <c r="Y15" s="134">
        <f t="shared" si="3"/>
        <v>1122374.8436109335</v>
      </c>
    </row>
    <row r="16" spans="1:25" s="116" customFormat="1" ht="13" x14ac:dyDescent="0.3">
      <c r="A16" s="116">
        <v>11</v>
      </c>
      <c r="B16" s="116" t="s">
        <v>38</v>
      </c>
      <c r="C16" s="133">
        <v>14115.220766991186</v>
      </c>
      <c r="D16" s="119">
        <v>116340.65141292248</v>
      </c>
      <c r="E16" s="119">
        <v>95776.91482000002</v>
      </c>
      <c r="F16" s="119">
        <v>2578.6058333333331</v>
      </c>
      <c r="G16" s="119">
        <v>3.9166666666666662E-2</v>
      </c>
      <c r="H16" s="119">
        <v>77.778675641000007</v>
      </c>
      <c r="I16" s="119">
        <v>804.12485286666663</v>
      </c>
      <c r="J16" s="119">
        <v>0</v>
      </c>
      <c r="K16" s="119">
        <f t="shared" si="0"/>
        <v>229693.33552842133</v>
      </c>
      <c r="L16" s="119">
        <v>55609.469166666669</v>
      </c>
      <c r="M16" s="119">
        <f t="shared" si="1"/>
        <v>285302.80469508801</v>
      </c>
      <c r="N16" s="133">
        <v>13520.526448927165</v>
      </c>
      <c r="O16" s="119">
        <v>7422.2539999999999</v>
      </c>
      <c r="P16" s="119">
        <v>89030.219999999987</v>
      </c>
      <c r="Q16" s="119">
        <v>95776.91482000002</v>
      </c>
      <c r="R16" s="119">
        <v>2578.6058333333331</v>
      </c>
      <c r="S16" s="119">
        <v>3.9166666666666662E-2</v>
      </c>
      <c r="T16" s="119">
        <v>77.778675641000007</v>
      </c>
      <c r="U16" s="119">
        <v>804.12485286666663</v>
      </c>
      <c r="V16" s="119">
        <v>0</v>
      </c>
      <c r="W16" s="119">
        <f t="shared" si="2"/>
        <v>209210.46379743482</v>
      </c>
      <c r="X16" s="119">
        <v>55609.469166666669</v>
      </c>
      <c r="Y16" s="134">
        <f t="shared" si="3"/>
        <v>264819.93296410149</v>
      </c>
    </row>
    <row r="17" spans="1:25" s="116" customFormat="1" ht="13" x14ac:dyDescent="0.3">
      <c r="A17" s="116">
        <v>12</v>
      </c>
      <c r="B17" s="116" t="s">
        <v>38</v>
      </c>
      <c r="C17" s="133">
        <v>245014.49731959248</v>
      </c>
      <c r="D17" s="119">
        <v>84160.040773607514</v>
      </c>
      <c r="E17" s="119">
        <v>83610.240533333315</v>
      </c>
      <c r="F17" s="119">
        <v>52279.992499999993</v>
      </c>
      <c r="G17" s="119">
        <v>62.994166666666672</v>
      </c>
      <c r="H17" s="119">
        <v>958.39770959999998</v>
      </c>
      <c r="I17" s="119">
        <v>719.52984000000015</v>
      </c>
      <c r="J17" s="119">
        <v>0</v>
      </c>
      <c r="K17" s="119">
        <f t="shared" si="0"/>
        <v>466805.69284279994</v>
      </c>
      <c r="L17" s="119">
        <v>877821.62749999994</v>
      </c>
      <c r="M17" s="119">
        <f t="shared" si="1"/>
        <v>1344627.3203427999</v>
      </c>
      <c r="N17" s="133">
        <v>166601.46851880001</v>
      </c>
      <c r="O17" s="119">
        <v>133444.38766666668</v>
      </c>
      <c r="P17" s="119">
        <v>54822.493920000001</v>
      </c>
      <c r="Q17" s="119">
        <v>83610.240533333315</v>
      </c>
      <c r="R17" s="119">
        <v>52279.992499999993</v>
      </c>
      <c r="S17" s="119">
        <v>62.994166666666672</v>
      </c>
      <c r="T17" s="119">
        <v>958.39770959999998</v>
      </c>
      <c r="U17" s="119">
        <v>719.52984000000015</v>
      </c>
      <c r="V17" s="119">
        <v>0</v>
      </c>
      <c r="W17" s="119">
        <f t="shared" si="2"/>
        <v>492499.5048550666</v>
      </c>
      <c r="X17" s="119">
        <v>877821.62749999994</v>
      </c>
      <c r="Y17" s="134">
        <f t="shared" si="3"/>
        <v>1370321.1323550665</v>
      </c>
    </row>
    <row r="18" spans="1:25" s="116" customFormat="1" ht="13" x14ac:dyDescent="0.3">
      <c r="A18" s="116">
        <v>13</v>
      </c>
      <c r="B18" s="116" t="s">
        <v>38</v>
      </c>
      <c r="C18" s="133">
        <v>230515.08547465919</v>
      </c>
      <c r="D18" s="119">
        <v>89673.201387740846</v>
      </c>
      <c r="E18" s="119">
        <v>87277.657600000006</v>
      </c>
      <c r="F18" s="119">
        <v>49210.199166666658</v>
      </c>
      <c r="G18" s="119">
        <v>61.533333333333331</v>
      </c>
      <c r="H18" s="119">
        <v>901.88778719999993</v>
      </c>
      <c r="I18" s="119">
        <v>757.16880000000003</v>
      </c>
      <c r="J18" s="119">
        <v>0</v>
      </c>
      <c r="K18" s="119">
        <f t="shared" si="0"/>
        <v>458396.7335496</v>
      </c>
      <c r="L18" s="119">
        <v>830288.07333333325</v>
      </c>
      <c r="M18" s="119">
        <f t="shared" si="1"/>
        <v>1288684.8068829332</v>
      </c>
      <c r="N18" s="133">
        <v>156778.16034159999</v>
      </c>
      <c r="O18" s="119">
        <v>125545.02399999999</v>
      </c>
      <c r="P18" s="119">
        <v>59680.791359999996</v>
      </c>
      <c r="Q18" s="119">
        <v>87277.657600000006</v>
      </c>
      <c r="R18" s="119">
        <v>49210.199166666658</v>
      </c>
      <c r="S18" s="119">
        <v>61.533333333333331</v>
      </c>
      <c r="T18" s="119">
        <v>901.88778719999993</v>
      </c>
      <c r="U18" s="119">
        <v>757.16880000000003</v>
      </c>
      <c r="V18" s="119">
        <v>0</v>
      </c>
      <c r="W18" s="119">
        <f t="shared" si="2"/>
        <v>480212.42238879995</v>
      </c>
      <c r="X18" s="119">
        <v>830288.07333333325</v>
      </c>
      <c r="Y18" s="134">
        <f t="shared" si="3"/>
        <v>1310500.4957221332</v>
      </c>
    </row>
    <row r="19" spans="1:25" s="116" customFormat="1" ht="13" x14ac:dyDescent="0.3">
      <c r="A19" s="116">
        <v>14</v>
      </c>
      <c r="B19" s="116" t="s">
        <v>38</v>
      </c>
      <c r="C19" s="133">
        <v>90917.276515089208</v>
      </c>
      <c r="D19" s="119">
        <v>39728.826442244128</v>
      </c>
      <c r="E19" s="119">
        <v>58142.909260000008</v>
      </c>
      <c r="F19" s="119">
        <v>17817.730833333331</v>
      </c>
      <c r="G19" s="119">
        <v>25.945000000000004</v>
      </c>
      <c r="H19" s="119">
        <v>312.876192</v>
      </c>
      <c r="I19" s="119">
        <v>286.02832000000001</v>
      </c>
      <c r="J19" s="119">
        <v>0</v>
      </c>
      <c r="K19" s="119">
        <f t="shared" si="0"/>
        <v>207231.59256266669</v>
      </c>
      <c r="L19" s="119">
        <v>299027.32250000001</v>
      </c>
      <c r="M19" s="119">
        <f t="shared" si="1"/>
        <v>506258.9150626667</v>
      </c>
      <c r="N19" s="133">
        <v>54388.311375999991</v>
      </c>
      <c r="O19" s="119">
        <v>50020.008333333339</v>
      </c>
      <c r="P19" s="119">
        <v>27361.768260000008</v>
      </c>
      <c r="Q19" s="119">
        <v>58142.909260000008</v>
      </c>
      <c r="R19" s="119">
        <v>17817.730833333331</v>
      </c>
      <c r="S19" s="119">
        <v>25.945000000000004</v>
      </c>
      <c r="T19" s="119">
        <v>312.876192</v>
      </c>
      <c r="U19" s="119">
        <v>286.02832000000001</v>
      </c>
      <c r="V19" s="119">
        <v>0</v>
      </c>
      <c r="W19" s="119">
        <f t="shared" si="2"/>
        <v>208355.57757466671</v>
      </c>
      <c r="X19" s="119">
        <v>299027.32250000001</v>
      </c>
      <c r="Y19" s="134">
        <f t="shared" si="3"/>
        <v>507382.90007466672</v>
      </c>
    </row>
    <row r="20" spans="1:25" s="116" customFormat="1" ht="13" x14ac:dyDescent="0.3">
      <c r="A20" s="116">
        <v>15</v>
      </c>
      <c r="B20" s="116" t="s">
        <v>38</v>
      </c>
      <c r="C20" s="133">
        <v>381731.65900390054</v>
      </c>
      <c r="D20" s="119">
        <v>153152.99979689953</v>
      </c>
      <c r="E20" s="119">
        <v>117093.98346666667</v>
      </c>
      <c r="F20" s="119">
        <v>79828.920833333323</v>
      </c>
      <c r="G20" s="119">
        <v>107.31666666666666</v>
      </c>
      <c r="H20" s="119">
        <v>1469.1445523999998</v>
      </c>
      <c r="I20" s="119">
        <v>1212.02064</v>
      </c>
      <c r="J20" s="119">
        <v>0</v>
      </c>
      <c r="K20" s="119">
        <f t="shared" si="0"/>
        <v>734596.04495986667</v>
      </c>
      <c r="L20" s="119">
        <v>1348593.8591666666</v>
      </c>
      <c r="M20" s="119">
        <f t="shared" si="1"/>
        <v>2083189.9041265333</v>
      </c>
      <c r="N20" s="133">
        <v>255386.29469220003</v>
      </c>
      <c r="O20" s="119">
        <v>208188.58233333335</v>
      </c>
      <c r="P20" s="119">
        <v>102685.02072000003</v>
      </c>
      <c r="Q20" s="119">
        <v>117093.98346666667</v>
      </c>
      <c r="R20" s="119">
        <v>79828.920833333323</v>
      </c>
      <c r="S20" s="119">
        <v>107.31666666666666</v>
      </c>
      <c r="T20" s="119">
        <v>1469.1445523999998</v>
      </c>
      <c r="U20" s="119">
        <v>1212.02064</v>
      </c>
      <c r="V20" s="119">
        <v>0</v>
      </c>
      <c r="W20" s="119">
        <f t="shared" si="2"/>
        <v>765971.28390459996</v>
      </c>
      <c r="X20" s="119">
        <v>1348593.8591666666</v>
      </c>
      <c r="Y20" s="134">
        <f t="shared" si="3"/>
        <v>2114565.1430712668</v>
      </c>
    </row>
    <row r="21" spans="1:25" s="116" customFormat="1" ht="13" x14ac:dyDescent="0.3">
      <c r="A21" s="116">
        <v>16</v>
      </c>
      <c r="B21" s="116" t="s">
        <v>38</v>
      </c>
      <c r="C21" s="133">
        <v>25395.587606798126</v>
      </c>
      <c r="D21" s="119">
        <v>19219.725407868544</v>
      </c>
      <c r="E21" s="119">
        <v>39839.700000000004</v>
      </c>
      <c r="F21" s="119">
        <v>6181.2841666666654</v>
      </c>
      <c r="G21" s="119">
        <v>10.7325</v>
      </c>
      <c r="H21" s="119">
        <v>98.877044000000026</v>
      </c>
      <c r="I21" s="119">
        <v>85.51400000000001</v>
      </c>
      <c r="J21" s="119">
        <v>0</v>
      </c>
      <c r="K21" s="119">
        <f t="shared" si="0"/>
        <v>90831.42072533333</v>
      </c>
      <c r="L21" s="119">
        <v>96810.733333333323</v>
      </c>
      <c r="M21" s="119">
        <f t="shared" si="1"/>
        <v>187642.15405866667</v>
      </c>
      <c r="N21" s="133">
        <v>17188.126148666666</v>
      </c>
      <c r="O21" s="119">
        <v>13836.834666666664</v>
      </c>
      <c r="P21" s="119">
        <v>13794.299999999997</v>
      </c>
      <c r="Q21" s="119">
        <v>39839.700000000004</v>
      </c>
      <c r="R21" s="119">
        <v>6181.2841666666654</v>
      </c>
      <c r="S21" s="119">
        <v>10.7325</v>
      </c>
      <c r="T21" s="119">
        <v>98.877044000000026</v>
      </c>
      <c r="U21" s="119">
        <v>85.51400000000001</v>
      </c>
      <c r="V21" s="119">
        <v>0</v>
      </c>
      <c r="W21" s="119">
        <f t="shared" si="2"/>
        <v>91035.368525999977</v>
      </c>
      <c r="X21" s="119">
        <v>96810.733333333323</v>
      </c>
      <c r="Y21" s="134">
        <f t="shared" si="3"/>
        <v>187846.10185933328</v>
      </c>
    </row>
    <row r="22" spans="1:25" s="116" customFormat="1" ht="13" x14ac:dyDescent="0.3">
      <c r="A22" s="116">
        <v>17</v>
      </c>
      <c r="B22" s="116" t="s">
        <v>38</v>
      </c>
      <c r="C22" s="133">
        <v>73911.513742386844</v>
      </c>
      <c r="D22" s="119">
        <v>29027.944062679806</v>
      </c>
      <c r="E22" s="119">
        <v>49748.768059999995</v>
      </c>
      <c r="F22" s="119">
        <v>14135.475833333336</v>
      </c>
      <c r="G22" s="119">
        <v>21.695000000000004</v>
      </c>
      <c r="H22" s="119">
        <v>235.84241520000003</v>
      </c>
      <c r="I22" s="119">
        <v>224.66816000000003</v>
      </c>
      <c r="J22" s="119">
        <v>0</v>
      </c>
      <c r="K22" s="119">
        <f t="shared" si="0"/>
        <v>167305.90727359997</v>
      </c>
      <c r="L22" s="119">
        <v>233971.57249999998</v>
      </c>
      <c r="M22" s="119">
        <f t="shared" si="1"/>
        <v>401277.47977359995</v>
      </c>
      <c r="N22" s="133">
        <v>40997.273175600007</v>
      </c>
      <c r="O22" s="119">
        <v>40881.689666666658</v>
      </c>
      <c r="P22" s="119">
        <v>19915.047060000001</v>
      </c>
      <c r="Q22" s="119">
        <v>49748.768059999995</v>
      </c>
      <c r="R22" s="119">
        <v>14135.475833333336</v>
      </c>
      <c r="S22" s="119">
        <v>21.695000000000004</v>
      </c>
      <c r="T22" s="119">
        <v>235.84241520000003</v>
      </c>
      <c r="U22" s="119">
        <v>224.66816000000003</v>
      </c>
      <c r="V22" s="119">
        <v>0</v>
      </c>
      <c r="W22" s="119">
        <f t="shared" si="2"/>
        <v>166160.45937079997</v>
      </c>
      <c r="X22" s="119">
        <v>233971.57249999998</v>
      </c>
      <c r="Y22" s="134">
        <f t="shared" si="3"/>
        <v>400132.03187079995</v>
      </c>
    </row>
    <row r="23" spans="1:25" s="116" customFormat="1" ht="13" x14ac:dyDescent="0.3">
      <c r="A23" s="116">
        <v>18</v>
      </c>
      <c r="B23" s="116" t="s">
        <v>38</v>
      </c>
      <c r="C23" s="133">
        <v>21017.823212435684</v>
      </c>
      <c r="D23" s="119">
        <v>9363.5873263643207</v>
      </c>
      <c r="E23" s="119">
        <v>26175.859860000008</v>
      </c>
      <c r="F23" s="119">
        <v>3765.2741666666661</v>
      </c>
      <c r="G23" s="119">
        <v>5.8458333333333341</v>
      </c>
      <c r="H23" s="119">
        <v>58.971206400000007</v>
      </c>
      <c r="I23" s="119">
        <v>79.409599999999998</v>
      </c>
      <c r="J23" s="119">
        <v>0</v>
      </c>
      <c r="K23" s="119">
        <f t="shared" si="0"/>
        <v>60466.771205200013</v>
      </c>
      <c r="L23" s="119">
        <v>61355.735833333318</v>
      </c>
      <c r="M23" s="119">
        <f t="shared" si="1"/>
        <v>121822.50703853334</v>
      </c>
      <c r="N23" s="133">
        <v>10251.161379200001</v>
      </c>
      <c r="O23" s="119">
        <v>11720.519333333332</v>
      </c>
      <c r="P23" s="119">
        <v>6605.6933400000007</v>
      </c>
      <c r="Q23" s="119">
        <v>26175.859860000008</v>
      </c>
      <c r="R23" s="119">
        <v>3765.2741666666661</v>
      </c>
      <c r="S23" s="119">
        <v>5.8458333333333341</v>
      </c>
      <c r="T23" s="119">
        <v>58.971206400000007</v>
      </c>
      <c r="U23" s="119">
        <v>79.409599999999998</v>
      </c>
      <c r="V23" s="119">
        <v>0</v>
      </c>
      <c r="W23" s="119">
        <f t="shared" si="2"/>
        <v>58662.734718933338</v>
      </c>
      <c r="X23" s="119">
        <v>61355.735833333318</v>
      </c>
      <c r="Y23" s="134">
        <f t="shared" si="3"/>
        <v>120018.47055226666</v>
      </c>
    </row>
    <row r="24" spans="1:25" s="116" customFormat="1" ht="13" x14ac:dyDescent="0.3">
      <c r="A24" s="116">
        <v>19</v>
      </c>
      <c r="B24" s="116" t="s">
        <v>38</v>
      </c>
      <c r="C24" s="133">
        <v>62065.169890148369</v>
      </c>
      <c r="D24" s="119">
        <v>23432.356393118313</v>
      </c>
      <c r="E24" s="119">
        <v>43487.622210000009</v>
      </c>
      <c r="F24" s="119">
        <v>12521.702499999998</v>
      </c>
      <c r="G24" s="119">
        <v>18.142500000000002</v>
      </c>
      <c r="H24" s="119">
        <v>224.52297480000001</v>
      </c>
      <c r="I24" s="119">
        <v>186.81096000000002</v>
      </c>
      <c r="J24" s="119">
        <v>0</v>
      </c>
      <c r="K24" s="119">
        <f t="shared" si="0"/>
        <v>141936.32742806667</v>
      </c>
      <c r="L24" s="119">
        <v>211592.76833333331</v>
      </c>
      <c r="M24" s="119">
        <f t="shared" si="1"/>
        <v>353529.09576139995</v>
      </c>
      <c r="N24" s="133">
        <v>39029.577119399997</v>
      </c>
      <c r="O24" s="119">
        <v>34017.783333333326</v>
      </c>
      <c r="P24" s="119">
        <v>15713.48799</v>
      </c>
      <c r="Q24" s="119">
        <v>43487.622210000009</v>
      </c>
      <c r="R24" s="119">
        <v>12521.702499999998</v>
      </c>
      <c r="S24" s="119">
        <v>18.142500000000002</v>
      </c>
      <c r="T24" s="119">
        <v>224.52297480000001</v>
      </c>
      <c r="U24" s="119">
        <v>186.81096000000002</v>
      </c>
      <c r="V24" s="119">
        <v>0</v>
      </c>
      <c r="W24" s="119">
        <f t="shared" si="2"/>
        <v>145199.64958753329</v>
      </c>
      <c r="X24" s="119">
        <v>211592.76833333331</v>
      </c>
      <c r="Y24" s="134">
        <f t="shared" si="3"/>
        <v>356792.41792086663</v>
      </c>
    </row>
    <row r="25" spans="1:25" s="116" customFormat="1" ht="13" x14ac:dyDescent="0.3">
      <c r="A25" s="116">
        <v>20</v>
      </c>
      <c r="B25" s="116" t="s">
        <v>38</v>
      </c>
      <c r="C25" s="133">
        <v>116781.19433821784</v>
      </c>
      <c r="D25" s="119">
        <v>55740.165633848839</v>
      </c>
      <c r="E25" s="119">
        <v>21940.314773333332</v>
      </c>
      <c r="F25" s="119">
        <v>24974.847500000003</v>
      </c>
      <c r="G25" s="119">
        <v>30.880833333333332</v>
      </c>
      <c r="H25" s="119">
        <v>440.12567620000004</v>
      </c>
      <c r="I25" s="119">
        <v>493.04502666666662</v>
      </c>
      <c r="J25" s="119">
        <v>0</v>
      </c>
      <c r="K25" s="119">
        <f t="shared" si="0"/>
        <v>220400.57378160002</v>
      </c>
      <c r="L25" s="119">
        <v>413029.27250000002</v>
      </c>
      <c r="M25" s="119">
        <f t="shared" si="1"/>
        <v>633429.84628160007</v>
      </c>
      <c r="N25" s="133">
        <v>76508.513379433323</v>
      </c>
      <c r="O25" s="119">
        <v>63799.714666666667</v>
      </c>
      <c r="P25" s="119">
        <v>38376.717240000005</v>
      </c>
      <c r="Q25" s="119">
        <v>21940.314773333332</v>
      </c>
      <c r="R25" s="119">
        <v>24974.847500000003</v>
      </c>
      <c r="S25" s="119">
        <v>30.880833333333332</v>
      </c>
      <c r="T25" s="119">
        <v>440.12567620000004</v>
      </c>
      <c r="U25" s="119">
        <v>493.04502666666662</v>
      </c>
      <c r="V25" s="119">
        <v>0</v>
      </c>
      <c r="W25" s="119">
        <f t="shared" si="2"/>
        <v>226564.15909563334</v>
      </c>
      <c r="X25" s="119">
        <v>413029.27250000002</v>
      </c>
      <c r="Y25" s="134">
        <f t="shared" si="3"/>
        <v>639593.43159563339</v>
      </c>
    </row>
    <row r="26" spans="1:25" s="116" customFormat="1" ht="13" x14ac:dyDescent="0.3">
      <c r="A26" s="116">
        <v>21</v>
      </c>
      <c r="B26" s="116" t="s">
        <v>38</v>
      </c>
      <c r="C26" s="133">
        <v>72873.306666602832</v>
      </c>
      <c r="D26" s="119">
        <v>45111.137919797176</v>
      </c>
      <c r="E26" s="119">
        <v>63183</v>
      </c>
      <c r="F26" s="119">
        <v>15644.14166666667</v>
      </c>
      <c r="G26" s="119">
        <v>22.347499999999997</v>
      </c>
      <c r="H26" s="119">
        <v>283.29493920000004</v>
      </c>
      <c r="I26" s="119">
        <v>230.92272000000003</v>
      </c>
      <c r="J26" s="119">
        <v>0</v>
      </c>
      <c r="K26" s="119">
        <f t="shared" si="0"/>
        <v>197348.15141226666</v>
      </c>
      <c r="L26" s="119">
        <v>264020.99166666664</v>
      </c>
      <c r="M26" s="119">
        <f t="shared" si="1"/>
        <v>461369.1430789333</v>
      </c>
      <c r="N26" s="133">
        <v>49246.103597599991</v>
      </c>
      <c r="O26" s="119">
        <v>39710.281999999999</v>
      </c>
      <c r="P26" s="119">
        <v>31833</v>
      </c>
      <c r="Q26" s="119">
        <v>63183</v>
      </c>
      <c r="R26" s="119">
        <v>15644.14166666667</v>
      </c>
      <c r="S26" s="119">
        <v>22.347499999999997</v>
      </c>
      <c r="T26" s="119">
        <v>283.29493920000004</v>
      </c>
      <c r="U26" s="119">
        <v>230.92272000000003</v>
      </c>
      <c r="V26" s="119">
        <v>0</v>
      </c>
      <c r="W26" s="119">
        <f t="shared" si="2"/>
        <v>200153.09242346665</v>
      </c>
      <c r="X26" s="119">
        <v>264020.99166666664</v>
      </c>
      <c r="Y26" s="134">
        <f t="shared" si="3"/>
        <v>464174.08409013331</v>
      </c>
    </row>
    <row r="27" spans="1:25" s="116" customFormat="1" ht="13" x14ac:dyDescent="0.3">
      <c r="A27" s="116">
        <v>22</v>
      </c>
      <c r="B27" s="116" t="s">
        <v>38</v>
      </c>
      <c r="C27" s="133">
        <v>205616.95227745164</v>
      </c>
      <c r="D27" s="119">
        <v>75875.0206480817</v>
      </c>
      <c r="E27" s="119">
        <v>81337.121199999994</v>
      </c>
      <c r="F27" s="119">
        <v>38957.084999999999</v>
      </c>
      <c r="G27" s="119">
        <v>56.216666666666661</v>
      </c>
      <c r="H27" s="119">
        <v>639.42585659999997</v>
      </c>
      <c r="I27" s="119">
        <v>620.47739999999999</v>
      </c>
      <c r="J27" s="119">
        <v>0</v>
      </c>
      <c r="K27" s="119">
        <f t="shared" si="0"/>
        <v>403102.29904879996</v>
      </c>
      <c r="L27" s="119">
        <v>639532.50416666677</v>
      </c>
      <c r="M27" s="119">
        <f t="shared" si="1"/>
        <v>1042634.8032154667</v>
      </c>
      <c r="N27" s="133">
        <v>111153.52807229997</v>
      </c>
      <c r="O27" s="119">
        <v>113926.27866666667</v>
      </c>
      <c r="P27" s="119">
        <v>51811.249319999995</v>
      </c>
      <c r="Q27" s="119">
        <v>81337.121199999994</v>
      </c>
      <c r="R27" s="119">
        <v>38957.084999999999</v>
      </c>
      <c r="S27" s="119">
        <v>56.216666666666661</v>
      </c>
      <c r="T27" s="119">
        <v>639.42585659999997</v>
      </c>
      <c r="U27" s="119">
        <v>620.47739999999999</v>
      </c>
      <c r="V27" s="119">
        <v>0</v>
      </c>
      <c r="W27" s="119">
        <f t="shared" si="2"/>
        <v>398501.38218223327</v>
      </c>
      <c r="X27" s="119">
        <v>639532.50416666677</v>
      </c>
      <c r="Y27" s="134">
        <f t="shared" si="3"/>
        <v>1038033.8863489</v>
      </c>
    </row>
    <row r="28" spans="1:25" s="116" customFormat="1" ht="13" x14ac:dyDescent="0.3">
      <c r="A28" s="116">
        <v>23</v>
      </c>
      <c r="B28" s="116" t="s">
        <v>38</v>
      </c>
      <c r="C28" s="133">
        <v>92611.149108518308</v>
      </c>
      <c r="D28" s="119">
        <v>42503.055155881688</v>
      </c>
      <c r="E28" s="119">
        <v>59917.646999999997</v>
      </c>
      <c r="F28" s="119">
        <v>19745.919999999998</v>
      </c>
      <c r="G28" s="119">
        <v>25.694166666666664</v>
      </c>
      <c r="H28" s="119">
        <v>366.38077320000002</v>
      </c>
      <c r="I28" s="119">
        <v>291.79680000000002</v>
      </c>
      <c r="J28" s="119">
        <v>0</v>
      </c>
      <c r="K28" s="119">
        <f t="shared" si="0"/>
        <v>215461.64300426666</v>
      </c>
      <c r="L28" s="119">
        <v>334188.10166666668</v>
      </c>
      <c r="M28" s="119">
        <f t="shared" si="1"/>
        <v>549649.74467093335</v>
      </c>
      <c r="N28" s="133">
        <v>63689.191074599999</v>
      </c>
      <c r="O28" s="119">
        <v>50391.116000000002</v>
      </c>
      <c r="P28" s="119">
        <v>28936.196999999989</v>
      </c>
      <c r="Q28" s="119">
        <v>59917.646999999997</v>
      </c>
      <c r="R28" s="119">
        <v>19745.919999999998</v>
      </c>
      <c r="S28" s="119">
        <v>25.694166666666664</v>
      </c>
      <c r="T28" s="119">
        <v>366.38077320000002</v>
      </c>
      <c r="U28" s="119">
        <v>291.79680000000002</v>
      </c>
      <c r="V28" s="119">
        <v>0</v>
      </c>
      <c r="W28" s="119">
        <f t="shared" si="2"/>
        <v>223363.94281446666</v>
      </c>
      <c r="X28" s="119">
        <v>334188.10166666668</v>
      </c>
      <c r="Y28" s="134">
        <f t="shared" si="3"/>
        <v>557552.04448113334</v>
      </c>
    </row>
    <row r="29" spans="1:25" s="116" customFormat="1" ht="13" x14ac:dyDescent="0.3">
      <c r="A29" s="116">
        <v>24</v>
      </c>
      <c r="B29" s="116" t="s">
        <v>38</v>
      </c>
      <c r="C29" s="133">
        <v>210549.20386578029</v>
      </c>
      <c r="D29" s="119">
        <v>79851.244185419724</v>
      </c>
      <c r="E29" s="119">
        <v>83904.486400000009</v>
      </c>
      <c r="F29" s="119">
        <v>36176.753333333334</v>
      </c>
      <c r="G29" s="119">
        <v>50.692500000000003</v>
      </c>
      <c r="H29" s="119">
        <v>608.35647359999996</v>
      </c>
      <c r="I29" s="119">
        <v>697.09079999999994</v>
      </c>
      <c r="J29" s="119">
        <v>0</v>
      </c>
      <c r="K29" s="119">
        <f t="shared" si="0"/>
        <v>411837.8275581334</v>
      </c>
      <c r="L29" s="119">
        <v>601252.66666666663</v>
      </c>
      <c r="M29" s="119">
        <f t="shared" si="1"/>
        <v>1013090.4942248</v>
      </c>
      <c r="N29" s="133">
        <v>105752.6336608</v>
      </c>
      <c r="O29" s="119">
        <v>117204.99200000001</v>
      </c>
      <c r="P29" s="119">
        <v>55212.287039999996</v>
      </c>
      <c r="Q29" s="119">
        <v>83904.486400000009</v>
      </c>
      <c r="R29" s="119">
        <v>36176.753333333334</v>
      </c>
      <c r="S29" s="119">
        <v>50.692500000000003</v>
      </c>
      <c r="T29" s="119">
        <v>608.35647359999996</v>
      </c>
      <c r="U29" s="119">
        <v>697.09079999999994</v>
      </c>
      <c r="V29" s="119">
        <v>0</v>
      </c>
      <c r="W29" s="119">
        <f t="shared" si="2"/>
        <v>399607.29220773338</v>
      </c>
      <c r="X29" s="119">
        <v>601252.66666666663</v>
      </c>
      <c r="Y29" s="134">
        <f t="shared" si="3"/>
        <v>1000859.9588744</v>
      </c>
    </row>
    <row r="30" spans="1:25" s="116" customFormat="1" ht="13" x14ac:dyDescent="0.3">
      <c r="A30" s="116">
        <v>25</v>
      </c>
      <c r="B30" s="116" t="s">
        <v>38</v>
      </c>
      <c r="C30" s="133">
        <v>142168.7330889446</v>
      </c>
      <c r="D30" s="119">
        <v>52722.51470958873</v>
      </c>
      <c r="E30" s="119">
        <v>67619.308319999996</v>
      </c>
      <c r="F30" s="119">
        <v>25395.410833333332</v>
      </c>
      <c r="G30" s="119">
        <v>38.82</v>
      </c>
      <c r="H30" s="119">
        <v>466.24642560000001</v>
      </c>
      <c r="I30" s="119">
        <v>457.55256000000008</v>
      </c>
      <c r="J30" s="119">
        <v>0</v>
      </c>
      <c r="K30" s="119">
        <f t="shared" si="0"/>
        <v>288868.58593746665</v>
      </c>
      <c r="L30" s="119">
        <v>439177.96500000003</v>
      </c>
      <c r="M30" s="119">
        <f t="shared" si="1"/>
        <v>728046.55093746667</v>
      </c>
      <c r="N30" s="133">
        <v>81049.170316799995</v>
      </c>
      <c r="O30" s="119">
        <v>78487.635666666669</v>
      </c>
      <c r="P30" s="119">
        <v>35768.596319999997</v>
      </c>
      <c r="Q30" s="119">
        <v>67619.308319999996</v>
      </c>
      <c r="R30" s="119">
        <v>25395.410833333332</v>
      </c>
      <c r="S30" s="119">
        <v>38.82</v>
      </c>
      <c r="T30" s="119">
        <v>466.24642560000001</v>
      </c>
      <c r="U30" s="119">
        <v>457.55256000000008</v>
      </c>
      <c r="V30" s="119">
        <v>0</v>
      </c>
      <c r="W30" s="119">
        <f t="shared" si="2"/>
        <v>289282.74044240004</v>
      </c>
      <c r="X30" s="119">
        <v>439177.96500000003</v>
      </c>
      <c r="Y30" s="134">
        <f t="shared" si="3"/>
        <v>728460.70544240007</v>
      </c>
    </row>
    <row r="31" spans="1:25" s="116" customFormat="1" ht="13" x14ac:dyDescent="0.3">
      <c r="A31" s="116">
        <v>26</v>
      </c>
      <c r="B31" s="116" t="s">
        <v>38</v>
      </c>
      <c r="C31" s="133">
        <v>1.6729014084507045E-4</v>
      </c>
      <c r="D31" s="119">
        <v>1373.8501155098593</v>
      </c>
      <c r="E31" s="119">
        <v>15636.899999999996</v>
      </c>
      <c r="F31" s="119">
        <v>8.3333333333333339E-4</v>
      </c>
      <c r="G31" s="119">
        <v>0</v>
      </c>
      <c r="H31" s="119">
        <v>8.3999999999999992E-6</v>
      </c>
      <c r="I31" s="119">
        <v>0.7206933333333333</v>
      </c>
      <c r="J31" s="119">
        <v>0</v>
      </c>
      <c r="K31" s="119">
        <f t="shared" si="0"/>
        <v>17011.471817866659</v>
      </c>
      <c r="L31" s="119">
        <v>5.0000000000000001E-3</v>
      </c>
      <c r="M31" s="119">
        <f t="shared" si="1"/>
        <v>17011.47681786666</v>
      </c>
      <c r="N31" s="133">
        <v>1.4602E-3</v>
      </c>
      <c r="O31" s="119">
        <v>0</v>
      </c>
      <c r="P31" s="119">
        <v>1061.1000000000001</v>
      </c>
      <c r="Q31" s="119">
        <v>15636.899999999996</v>
      </c>
      <c r="R31" s="119">
        <v>8.3333333333333339E-4</v>
      </c>
      <c r="S31" s="119">
        <v>0</v>
      </c>
      <c r="T31" s="119">
        <v>8.3999999999999992E-6</v>
      </c>
      <c r="U31" s="119">
        <v>0.7206933333333333</v>
      </c>
      <c r="V31" s="119">
        <v>0</v>
      </c>
      <c r="W31" s="119">
        <f t="shared" si="2"/>
        <v>16698.72299526666</v>
      </c>
      <c r="X31" s="119">
        <v>5.0000000000000001E-3</v>
      </c>
      <c r="Y31" s="134">
        <f t="shared" si="3"/>
        <v>16698.727995266661</v>
      </c>
    </row>
    <row r="32" spans="1:25" s="116" customFormat="1" ht="13" x14ac:dyDescent="0.3">
      <c r="A32" s="116">
        <v>27</v>
      </c>
      <c r="B32" s="116" t="s">
        <v>38</v>
      </c>
      <c r="C32" s="133">
        <v>13762.605160754931</v>
      </c>
      <c r="D32" s="119">
        <v>17479.600780045072</v>
      </c>
      <c r="E32" s="119">
        <v>34952.113799999999</v>
      </c>
      <c r="F32" s="119">
        <v>2867.42</v>
      </c>
      <c r="G32" s="119">
        <v>3.4458333333333333</v>
      </c>
      <c r="H32" s="119">
        <v>48.263282400000001</v>
      </c>
      <c r="I32" s="119">
        <v>137.51314666666667</v>
      </c>
      <c r="J32" s="119">
        <v>0</v>
      </c>
      <c r="K32" s="119">
        <f t="shared" si="0"/>
        <v>69250.962003199995</v>
      </c>
      <c r="L32" s="119">
        <v>47136.353333333333</v>
      </c>
      <c r="M32" s="119">
        <f t="shared" si="1"/>
        <v>116387.31533653333</v>
      </c>
      <c r="N32" s="133">
        <v>8389.767257200001</v>
      </c>
      <c r="O32" s="119">
        <v>7561.1739999999991</v>
      </c>
      <c r="P32" s="119">
        <v>12987.864</v>
      </c>
      <c r="Q32" s="119">
        <v>34952.113799999999</v>
      </c>
      <c r="R32" s="119">
        <v>2867.42</v>
      </c>
      <c r="S32" s="119">
        <v>3.4458333333333333</v>
      </c>
      <c r="T32" s="119">
        <v>48.263282400000001</v>
      </c>
      <c r="U32" s="119">
        <v>137.51314666666667</v>
      </c>
      <c r="V32" s="119">
        <v>0</v>
      </c>
      <c r="W32" s="119">
        <f t="shared" si="2"/>
        <v>66947.561319600005</v>
      </c>
      <c r="X32" s="119">
        <v>47136.353333333333</v>
      </c>
      <c r="Y32" s="134">
        <f t="shared" si="3"/>
        <v>114083.91465293334</v>
      </c>
    </row>
    <row r="33" spans="1:25" s="116" customFormat="1" ht="13" x14ac:dyDescent="0.3">
      <c r="A33" s="116">
        <v>28</v>
      </c>
      <c r="B33" s="116" t="s">
        <v>38</v>
      </c>
      <c r="C33" s="133">
        <v>47765.50514793428</v>
      </c>
      <c r="D33" s="119">
        <v>35394.112328732386</v>
      </c>
      <c r="E33" s="119">
        <v>55917.888599999984</v>
      </c>
      <c r="F33" s="119">
        <v>10074.269166666667</v>
      </c>
      <c r="G33" s="119">
        <v>12.795833333333333</v>
      </c>
      <c r="H33" s="119">
        <v>183.50268000000003</v>
      </c>
      <c r="I33" s="119">
        <v>151.15600000000001</v>
      </c>
      <c r="J33" s="119">
        <v>0</v>
      </c>
      <c r="K33" s="119">
        <f t="shared" si="0"/>
        <v>149499.22975666664</v>
      </c>
      <c r="L33" s="119">
        <v>168179.03499999997</v>
      </c>
      <c r="M33" s="119">
        <f t="shared" si="1"/>
        <v>317678.26475666661</v>
      </c>
      <c r="N33" s="133">
        <v>31898.882540000002</v>
      </c>
      <c r="O33" s="119">
        <v>26054.194333333329</v>
      </c>
      <c r="P33" s="119">
        <v>25387.8786</v>
      </c>
      <c r="Q33" s="119">
        <v>55917.888599999984</v>
      </c>
      <c r="R33" s="119">
        <v>10074.269166666667</v>
      </c>
      <c r="S33" s="119">
        <v>12.795833333333333</v>
      </c>
      <c r="T33" s="119">
        <v>183.50268000000003</v>
      </c>
      <c r="U33" s="119">
        <v>151.15600000000001</v>
      </c>
      <c r="V33" s="119">
        <v>0</v>
      </c>
      <c r="W33" s="119">
        <f t="shared" si="2"/>
        <v>149680.56775333331</v>
      </c>
      <c r="X33" s="119">
        <v>168179.03499999997</v>
      </c>
      <c r="Y33" s="134">
        <f t="shared" si="3"/>
        <v>317859.60275333328</v>
      </c>
    </row>
    <row r="34" spans="1:25" s="116" customFormat="1" ht="13" x14ac:dyDescent="0.3">
      <c r="A34" s="116">
        <v>29</v>
      </c>
      <c r="B34" s="116" t="s">
        <v>38</v>
      </c>
      <c r="C34" s="133">
        <v>10065.353817730045</v>
      </c>
      <c r="D34" s="119">
        <v>5922.5626966866212</v>
      </c>
      <c r="E34" s="119">
        <v>21627.89976</v>
      </c>
      <c r="F34" s="119">
        <v>1798.7091666666668</v>
      </c>
      <c r="G34" s="119">
        <v>2.4699999999999998</v>
      </c>
      <c r="H34" s="119">
        <v>34.020998249999998</v>
      </c>
      <c r="I34" s="119">
        <v>45.301229999999997</v>
      </c>
      <c r="J34" s="119">
        <v>0</v>
      </c>
      <c r="K34" s="119">
        <f t="shared" si="0"/>
        <v>39496.31766933333</v>
      </c>
      <c r="L34" s="119">
        <v>31567.69</v>
      </c>
      <c r="M34" s="119">
        <f t="shared" si="1"/>
        <v>71064.007669333325</v>
      </c>
      <c r="N34" s="133">
        <v>5913.9835291249992</v>
      </c>
      <c r="O34" s="119">
        <v>5544.9213333333346</v>
      </c>
      <c r="P34" s="119">
        <v>4212.9914399999989</v>
      </c>
      <c r="Q34" s="119">
        <v>21627.89976</v>
      </c>
      <c r="R34" s="119">
        <v>1798.7091666666668</v>
      </c>
      <c r="S34" s="119">
        <v>2.4699999999999998</v>
      </c>
      <c r="T34" s="119">
        <v>34.020998249999998</v>
      </c>
      <c r="U34" s="119">
        <v>45.301229999999997</v>
      </c>
      <c r="V34" s="119">
        <v>0</v>
      </c>
      <c r="W34" s="119">
        <f t="shared" si="2"/>
        <v>39180.297457375003</v>
      </c>
      <c r="X34" s="119">
        <v>31567.69</v>
      </c>
      <c r="Y34" s="134">
        <f t="shared" si="3"/>
        <v>70747.987457374998</v>
      </c>
    </row>
    <row r="35" spans="1:25" s="116" customFormat="1" ht="13" x14ac:dyDescent="0.3">
      <c r="A35" s="116">
        <v>30</v>
      </c>
      <c r="B35" s="116" t="s">
        <v>38</v>
      </c>
      <c r="C35" s="133">
        <v>17108.732715892958</v>
      </c>
      <c r="D35" s="119">
        <v>18774.686569307043</v>
      </c>
      <c r="E35" s="119">
        <v>39839.700000000004</v>
      </c>
      <c r="F35" s="119">
        <v>3637.5191666666669</v>
      </c>
      <c r="G35" s="119">
        <v>5.0308333333333337</v>
      </c>
      <c r="H35" s="119">
        <v>66.513345599999994</v>
      </c>
      <c r="I35" s="119">
        <v>58.341520000000003</v>
      </c>
      <c r="J35" s="119">
        <v>0</v>
      </c>
      <c r="K35" s="119">
        <f t="shared" si="0"/>
        <v>79490.524150800004</v>
      </c>
      <c r="L35" s="119">
        <v>61432.41166666666</v>
      </c>
      <c r="M35" s="119">
        <f t="shared" si="1"/>
        <v>140922.93581746667</v>
      </c>
      <c r="N35" s="133">
        <v>11562.2365768</v>
      </c>
      <c r="O35" s="119">
        <v>9322.8910000000014</v>
      </c>
      <c r="P35" s="119">
        <v>13794.299999999997</v>
      </c>
      <c r="Q35" s="119">
        <v>39839.700000000004</v>
      </c>
      <c r="R35" s="119">
        <v>3637.5191666666669</v>
      </c>
      <c r="S35" s="119">
        <v>5.0308333333333337</v>
      </c>
      <c r="T35" s="119">
        <v>66.513345599999994</v>
      </c>
      <c r="U35" s="119">
        <v>58.341520000000003</v>
      </c>
      <c r="V35" s="119">
        <v>0</v>
      </c>
      <c r="W35" s="119">
        <f t="shared" si="2"/>
        <v>78286.532442400014</v>
      </c>
      <c r="X35" s="119">
        <v>61432.41166666666</v>
      </c>
      <c r="Y35" s="134">
        <f t="shared" si="3"/>
        <v>139718.94410906668</v>
      </c>
    </row>
    <row r="36" spans="1:25" s="116" customFormat="1" ht="13" x14ac:dyDescent="0.3">
      <c r="A36" s="116">
        <v>31</v>
      </c>
      <c r="B36" s="116" t="s">
        <v>38</v>
      </c>
      <c r="C36" s="133">
        <v>31832.401068621602</v>
      </c>
      <c r="D36" s="119">
        <v>40159.961739445069</v>
      </c>
      <c r="E36" s="119">
        <v>60790.80000000001</v>
      </c>
      <c r="F36" s="119">
        <v>7312.7149999999992</v>
      </c>
      <c r="G36" s="119">
        <v>16.412499999999998</v>
      </c>
      <c r="H36" s="119">
        <v>123.0558042</v>
      </c>
      <c r="I36" s="119">
        <v>130.81753333333333</v>
      </c>
      <c r="J36" s="119">
        <v>0</v>
      </c>
      <c r="K36" s="119">
        <f t="shared" si="0"/>
        <v>140366.1636456</v>
      </c>
      <c r="L36" s="119">
        <v>122145.08333333331</v>
      </c>
      <c r="M36" s="119">
        <f t="shared" si="1"/>
        <v>262511.24697893334</v>
      </c>
      <c r="N36" s="133">
        <v>21391.2006301</v>
      </c>
      <c r="O36" s="119">
        <v>17354.329333333331</v>
      </c>
      <c r="P36" s="119">
        <v>29710.799999999992</v>
      </c>
      <c r="Q36" s="119">
        <v>60790.80000000001</v>
      </c>
      <c r="R36" s="119">
        <v>7312.7149999999992</v>
      </c>
      <c r="S36" s="119">
        <v>16.412499999999998</v>
      </c>
      <c r="T36" s="119">
        <v>123.0558042</v>
      </c>
      <c r="U36" s="119">
        <v>130.81753333333333</v>
      </c>
      <c r="V36" s="119">
        <v>0</v>
      </c>
      <c r="W36" s="119">
        <f t="shared" si="2"/>
        <v>136830.13080096667</v>
      </c>
      <c r="X36" s="119">
        <v>122145.08333333331</v>
      </c>
      <c r="Y36" s="134">
        <f t="shared" si="3"/>
        <v>258975.21413429998</v>
      </c>
    </row>
    <row r="37" spans="1:25" s="116" customFormat="1" ht="13" x14ac:dyDescent="0.3">
      <c r="A37" s="116">
        <v>32</v>
      </c>
      <c r="B37" s="116" t="s">
        <v>38</v>
      </c>
      <c r="C37" s="133">
        <v>19399.108419840373</v>
      </c>
      <c r="D37" s="119">
        <v>22025.336889492959</v>
      </c>
      <c r="E37" s="119">
        <v>44478.57</v>
      </c>
      <c r="F37" s="119">
        <v>4624.3975</v>
      </c>
      <c r="G37" s="119">
        <v>9.8049999999999979</v>
      </c>
      <c r="H37" s="119">
        <v>73.116078000000002</v>
      </c>
      <c r="I37" s="119">
        <v>148.8852</v>
      </c>
      <c r="J37" s="119">
        <v>0</v>
      </c>
      <c r="K37" s="119">
        <f t="shared" si="0"/>
        <v>90759.219087333346</v>
      </c>
      <c r="L37" s="119">
        <v>74562.733333333337</v>
      </c>
      <c r="M37" s="119">
        <f t="shared" si="1"/>
        <v>165321.9524206667</v>
      </c>
      <c r="N37" s="133">
        <v>12710.011559</v>
      </c>
      <c r="O37" s="119">
        <v>10598.035666666668</v>
      </c>
      <c r="P37" s="119">
        <v>16234.829999999996</v>
      </c>
      <c r="Q37" s="119">
        <v>44478.57</v>
      </c>
      <c r="R37" s="119">
        <v>4624.3975</v>
      </c>
      <c r="S37" s="119">
        <v>9.8049999999999979</v>
      </c>
      <c r="T37" s="119">
        <v>73.116078000000002</v>
      </c>
      <c r="U37" s="119">
        <v>148.8852</v>
      </c>
      <c r="V37" s="119">
        <v>0</v>
      </c>
      <c r="W37" s="119">
        <f t="shared" si="2"/>
        <v>88877.651003666673</v>
      </c>
      <c r="X37" s="119">
        <v>74562.733333333337</v>
      </c>
      <c r="Y37" s="134">
        <f t="shared" si="3"/>
        <v>163440.38433700002</v>
      </c>
    </row>
    <row r="38" spans="1:25" s="116" customFormat="1" ht="13" x14ac:dyDescent="0.3">
      <c r="A38" s="116">
        <v>33</v>
      </c>
      <c r="B38" s="116" t="s">
        <v>38</v>
      </c>
      <c r="C38" s="133">
        <v>39962.581545367138</v>
      </c>
      <c r="D38" s="119">
        <v>35470.646551166195</v>
      </c>
      <c r="E38" s="119">
        <v>56436.996000000006</v>
      </c>
      <c r="F38" s="119">
        <v>6907.1699999999983</v>
      </c>
      <c r="G38" s="119">
        <v>6.6258333333333335</v>
      </c>
      <c r="H38" s="119">
        <v>145.70832960000001</v>
      </c>
      <c r="I38" s="119">
        <v>146.12656000000001</v>
      </c>
      <c r="J38" s="119">
        <v>0</v>
      </c>
      <c r="K38" s="119">
        <f t="shared" si="0"/>
        <v>139075.85481946668</v>
      </c>
      <c r="L38" s="119">
        <v>128060.47166666668</v>
      </c>
      <c r="M38" s="119">
        <f t="shared" si="1"/>
        <v>267136.32648613339</v>
      </c>
      <c r="N38" s="133">
        <v>25328.964628799997</v>
      </c>
      <c r="O38" s="119">
        <v>21889.966666666671</v>
      </c>
      <c r="P38" s="119">
        <v>25848.396000000004</v>
      </c>
      <c r="Q38" s="119">
        <v>56436.996000000006</v>
      </c>
      <c r="R38" s="119">
        <v>6907.1699999999983</v>
      </c>
      <c r="S38" s="119">
        <v>6.6258333333333335</v>
      </c>
      <c r="T38" s="119">
        <v>145.70832960000001</v>
      </c>
      <c r="U38" s="119">
        <v>146.12656000000001</v>
      </c>
      <c r="V38" s="119">
        <v>0</v>
      </c>
      <c r="W38" s="119">
        <f t="shared" si="2"/>
        <v>136709.95401840002</v>
      </c>
      <c r="X38" s="119">
        <v>128060.47166666668</v>
      </c>
      <c r="Y38" s="134">
        <f t="shared" si="3"/>
        <v>264770.42568506673</v>
      </c>
    </row>
    <row r="39" spans="1:25" s="116" customFormat="1" ht="13" x14ac:dyDescent="0.3">
      <c r="A39" s="116">
        <v>34</v>
      </c>
      <c r="B39" s="116" t="s">
        <v>38</v>
      </c>
      <c r="C39" s="133">
        <v>22.196597183098593</v>
      </c>
      <c r="D39" s="119">
        <v>12.195402816901407</v>
      </c>
      <c r="E39" s="119">
        <v>13636.135199999999</v>
      </c>
      <c r="F39" s="119">
        <v>4.5125000000000002</v>
      </c>
      <c r="G39" s="119">
        <v>5.8333333333333336E-3</v>
      </c>
      <c r="H39" s="119">
        <v>8.7600000000000011E-2</v>
      </c>
      <c r="I39" s="119">
        <v>6.200000000000002E-2</v>
      </c>
      <c r="J39" s="119">
        <v>0</v>
      </c>
      <c r="K39" s="119">
        <f t="shared" si="0"/>
        <v>13675.195133333333</v>
      </c>
      <c r="L39" s="119">
        <v>80.124999999999986</v>
      </c>
      <c r="M39" s="119">
        <f t="shared" si="1"/>
        <v>13755.320133333333</v>
      </c>
      <c r="N39" s="133">
        <v>15.2278</v>
      </c>
      <c r="O39" s="119">
        <v>12.08</v>
      </c>
      <c r="P39" s="119">
        <v>8.4887999999999995</v>
      </c>
      <c r="Q39" s="119">
        <v>13636.135199999999</v>
      </c>
      <c r="R39" s="119">
        <v>4.5125000000000002</v>
      </c>
      <c r="S39" s="119">
        <v>5.8333333333333336E-3</v>
      </c>
      <c r="T39" s="119">
        <v>8.7600000000000011E-2</v>
      </c>
      <c r="U39" s="119">
        <v>6.200000000000002E-2</v>
      </c>
      <c r="V39" s="119">
        <v>0</v>
      </c>
      <c r="W39" s="119">
        <f t="shared" si="2"/>
        <v>13676.599733333333</v>
      </c>
      <c r="X39" s="119">
        <v>80.124999999999986</v>
      </c>
      <c r="Y39" s="134">
        <f t="shared" si="3"/>
        <v>13756.724733333333</v>
      </c>
    </row>
    <row r="40" spans="1:25" s="116" customFormat="1" ht="13" x14ac:dyDescent="0.3">
      <c r="A40" s="116">
        <v>35</v>
      </c>
      <c r="B40" s="116" t="s">
        <v>38</v>
      </c>
      <c r="C40" s="133">
        <v>22.196597183098593</v>
      </c>
      <c r="D40" s="119">
        <v>12.195402816901407</v>
      </c>
      <c r="E40" s="119">
        <v>13636.135199999999</v>
      </c>
      <c r="F40" s="119">
        <v>4.5125000000000002</v>
      </c>
      <c r="G40" s="119">
        <v>5.8333333333333336E-3</v>
      </c>
      <c r="H40" s="119">
        <v>8.7600000000000011E-2</v>
      </c>
      <c r="I40" s="119">
        <v>6.200000000000002E-2</v>
      </c>
      <c r="J40" s="119">
        <v>0</v>
      </c>
      <c r="K40" s="119">
        <f t="shared" si="0"/>
        <v>13675.195133333333</v>
      </c>
      <c r="L40" s="119">
        <v>80.124999999999986</v>
      </c>
      <c r="M40" s="119">
        <f t="shared" si="1"/>
        <v>13755.320133333333</v>
      </c>
      <c r="N40" s="133">
        <v>15.2278</v>
      </c>
      <c r="O40" s="119">
        <v>12.08</v>
      </c>
      <c r="P40" s="119">
        <v>8.4887999999999995</v>
      </c>
      <c r="Q40" s="119">
        <v>13636.135199999999</v>
      </c>
      <c r="R40" s="119">
        <v>4.5125000000000002</v>
      </c>
      <c r="S40" s="119">
        <v>5.8333333333333336E-3</v>
      </c>
      <c r="T40" s="119">
        <v>8.7600000000000011E-2</v>
      </c>
      <c r="U40" s="119">
        <v>6.200000000000002E-2</v>
      </c>
      <c r="V40" s="119">
        <v>0</v>
      </c>
      <c r="W40" s="119">
        <f t="shared" si="2"/>
        <v>13676.599733333333</v>
      </c>
      <c r="X40" s="119">
        <v>80.124999999999986</v>
      </c>
      <c r="Y40" s="134">
        <f t="shared" si="3"/>
        <v>13756.724733333333</v>
      </c>
    </row>
    <row r="41" spans="1:25" s="116" customFormat="1" ht="13" x14ac:dyDescent="0.3">
      <c r="A41" s="116">
        <v>36</v>
      </c>
      <c r="B41" s="116" t="s">
        <v>38</v>
      </c>
      <c r="C41" s="133">
        <v>30021.740198034269</v>
      </c>
      <c r="D41" s="119">
        <v>16349.823897849061</v>
      </c>
      <c r="E41" s="119">
        <v>35676.5196</v>
      </c>
      <c r="F41" s="119">
        <v>5277.5258333333331</v>
      </c>
      <c r="G41" s="119">
        <v>6.1849999999999987</v>
      </c>
      <c r="H41" s="119">
        <v>96.399322649999988</v>
      </c>
      <c r="I41" s="119">
        <v>93.452600000000004</v>
      </c>
      <c r="J41" s="119">
        <v>0</v>
      </c>
      <c r="K41" s="119">
        <f t="shared" si="0"/>
        <v>87521.646451866676</v>
      </c>
      <c r="L41" s="119">
        <v>90096.67833333333</v>
      </c>
      <c r="M41" s="119">
        <f t="shared" si="1"/>
        <v>177618.32478520001</v>
      </c>
      <c r="N41" s="133">
        <v>16757.415587325002</v>
      </c>
      <c r="O41" s="119">
        <v>16598.423333333332</v>
      </c>
      <c r="P41" s="119">
        <v>11604.032399999998</v>
      </c>
      <c r="Q41" s="119">
        <v>35676.5196</v>
      </c>
      <c r="R41" s="119">
        <v>5277.5258333333331</v>
      </c>
      <c r="S41" s="119">
        <v>6.1849999999999987</v>
      </c>
      <c r="T41" s="119">
        <v>96.399322649999988</v>
      </c>
      <c r="U41" s="119">
        <v>93.452600000000004</v>
      </c>
      <c r="V41" s="119">
        <v>0</v>
      </c>
      <c r="W41" s="119">
        <f t="shared" si="2"/>
        <v>86109.953676641671</v>
      </c>
      <c r="X41" s="119">
        <v>90096.67833333333</v>
      </c>
      <c r="Y41" s="134">
        <f t="shared" si="3"/>
        <v>176206.632009975</v>
      </c>
    </row>
    <row r="42" spans="1:25" s="116" customFormat="1" ht="13" x14ac:dyDescent="0.3">
      <c r="A42" s="116">
        <v>37</v>
      </c>
      <c r="B42" s="116" t="s">
        <v>38</v>
      </c>
      <c r="C42" s="133">
        <v>174920.09956218218</v>
      </c>
      <c r="D42" s="119">
        <v>97177.365924284502</v>
      </c>
      <c r="E42" s="119">
        <v>93554.079999999973</v>
      </c>
      <c r="F42" s="119">
        <v>33214.419166666667</v>
      </c>
      <c r="G42" s="119">
        <v>48.193333333333335</v>
      </c>
      <c r="H42" s="119">
        <v>664.74746939999989</v>
      </c>
      <c r="I42" s="119">
        <v>545.50203999999997</v>
      </c>
      <c r="J42" s="119">
        <v>0</v>
      </c>
      <c r="K42" s="119">
        <f t="shared" si="0"/>
        <v>400124.40749586665</v>
      </c>
      <c r="L42" s="119">
        <v>612009.46666666667</v>
      </c>
      <c r="M42" s="119">
        <f t="shared" si="1"/>
        <v>1012133.8741625333</v>
      </c>
      <c r="N42" s="133">
        <v>115555.2684307</v>
      </c>
      <c r="O42" s="119">
        <v>95497.282333333336</v>
      </c>
      <c r="P42" s="119">
        <v>67995.287999999986</v>
      </c>
      <c r="Q42" s="119">
        <v>93554.079999999973</v>
      </c>
      <c r="R42" s="119">
        <v>33214.419166666667</v>
      </c>
      <c r="S42" s="119">
        <v>48.193333333333335</v>
      </c>
      <c r="T42" s="119">
        <v>664.74746939999989</v>
      </c>
      <c r="U42" s="119">
        <v>545.50203999999997</v>
      </c>
      <c r="V42" s="119">
        <v>0</v>
      </c>
      <c r="W42" s="119">
        <f t="shared" si="2"/>
        <v>407074.78077343333</v>
      </c>
      <c r="X42" s="119">
        <v>612009.46666666667</v>
      </c>
      <c r="Y42" s="134">
        <f t="shared" si="3"/>
        <v>1019084.2474400999</v>
      </c>
    </row>
    <row r="43" spans="1:25" s="116" customFormat="1" ht="13" x14ac:dyDescent="0.3">
      <c r="A43" s="116">
        <v>38</v>
      </c>
      <c r="B43" s="116" t="s">
        <v>38</v>
      </c>
      <c r="C43" s="133">
        <v>308975.61126499908</v>
      </c>
      <c r="D43" s="119">
        <v>115542.04620646761</v>
      </c>
      <c r="E43" s="119">
        <v>100336.62760000001</v>
      </c>
      <c r="F43" s="119">
        <v>63133.008333333339</v>
      </c>
      <c r="G43" s="119">
        <v>86.588333333333324</v>
      </c>
      <c r="H43" s="119">
        <v>1154.2669943999999</v>
      </c>
      <c r="I43" s="119">
        <v>1044.42968</v>
      </c>
      <c r="J43" s="119">
        <v>0</v>
      </c>
      <c r="K43" s="119">
        <f t="shared" si="0"/>
        <v>590272.57841253327</v>
      </c>
      <c r="L43" s="119">
        <v>1069467.4041666666</v>
      </c>
      <c r="M43" s="119">
        <f t="shared" si="1"/>
        <v>1659739.9825791998</v>
      </c>
      <c r="N43" s="133">
        <v>200650.07919319998</v>
      </c>
      <c r="O43" s="119">
        <v>168919.06933333332</v>
      </c>
      <c r="P43" s="119">
        <v>76980.258360000007</v>
      </c>
      <c r="Q43" s="119">
        <v>100336.62760000001</v>
      </c>
      <c r="R43" s="119">
        <v>63133.008333333339</v>
      </c>
      <c r="S43" s="119">
        <v>86.588333333333324</v>
      </c>
      <c r="T43" s="119">
        <v>1154.2669943999999</v>
      </c>
      <c r="U43" s="119">
        <v>1044.42968</v>
      </c>
      <c r="V43" s="119">
        <v>0</v>
      </c>
      <c r="W43" s="119">
        <f t="shared" si="2"/>
        <v>612304.32782759983</v>
      </c>
      <c r="X43" s="119">
        <v>1069467.4041666666</v>
      </c>
      <c r="Y43" s="134">
        <f t="shared" si="3"/>
        <v>1681771.7319942664</v>
      </c>
    </row>
    <row r="44" spans="1:25" s="116" customFormat="1" ht="13" x14ac:dyDescent="0.3">
      <c r="A44" s="116">
        <v>39</v>
      </c>
      <c r="B44" s="116" t="s">
        <v>38</v>
      </c>
      <c r="C44" s="133">
        <v>83242.693430732397</v>
      </c>
      <c r="D44" s="119">
        <v>31160.317288600942</v>
      </c>
      <c r="E44" s="119">
        <v>51345.455239999988</v>
      </c>
      <c r="F44" s="119">
        <v>17465.993333333332</v>
      </c>
      <c r="G44" s="119">
        <v>23.095833333333331</v>
      </c>
      <c r="H44" s="119">
        <v>257.54278799999997</v>
      </c>
      <c r="I44" s="119">
        <v>282.29840000000007</v>
      </c>
      <c r="J44" s="119">
        <v>0</v>
      </c>
      <c r="K44" s="119">
        <f t="shared" si="0"/>
        <v>183777.39631399995</v>
      </c>
      <c r="L44" s="119">
        <v>269683.65083333332</v>
      </c>
      <c r="M44" s="119">
        <f t="shared" si="1"/>
        <v>453461.04714733327</v>
      </c>
      <c r="N44" s="133">
        <v>44769.521314000005</v>
      </c>
      <c r="O44" s="119">
        <v>46137.899000000005</v>
      </c>
      <c r="P44" s="119">
        <v>21331.521239999998</v>
      </c>
      <c r="Q44" s="119">
        <v>51345.455239999988</v>
      </c>
      <c r="R44" s="119">
        <v>17465.993333333332</v>
      </c>
      <c r="S44" s="119">
        <v>23.095833333333331</v>
      </c>
      <c r="T44" s="119">
        <v>257.54278799999997</v>
      </c>
      <c r="U44" s="119">
        <v>282.29840000000007</v>
      </c>
      <c r="V44" s="119">
        <v>0</v>
      </c>
      <c r="W44" s="119">
        <f t="shared" si="2"/>
        <v>181613.32714866666</v>
      </c>
      <c r="X44" s="119">
        <v>269683.65083333332</v>
      </c>
      <c r="Y44" s="134">
        <f t="shared" si="3"/>
        <v>451296.97798199998</v>
      </c>
    </row>
    <row r="45" spans="1:25" s="116" customFormat="1" ht="13" x14ac:dyDescent="0.3">
      <c r="A45" s="116">
        <v>40</v>
      </c>
      <c r="B45" s="116" t="s">
        <v>38</v>
      </c>
      <c r="C45" s="133">
        <v>126802.7662002385</v>
      </c>
      <c r="D45" s="119">
        <v>66851.276967228172</v>
      </c>
      <c r="E45" s="119">
        <v>77470</v>
      </c>
      <c r="F45" s="119">
        <v>25149.21166666667</v>
      </c>
      <c r="G45" s="119">
        <v>40.614166666666662</v>
      </c>
      <c r="H45" s="119">
        <v>465.55131239999997</v>
      </c>
      <c r="I45" s="119">
        <v>451.77911999999998</v>
      </c>
      <c r="J45" s="119">
        <v>0</v>
      </c>
      <c r="K45" s="119">
        <f t="shared" si="0"/>
        <v>297231.19943320006</v>
      </c>
      <c r="L45" s="119">
        <v>435794.47333333333</v>
      </c>
      <c r="M45" s="119">
        <f t="shared" si="1"/>
        <v>733025.67276653345</v>
      </c>
      <c r="N45" s="133">
        <v>80928.336472199982</v>
      </c>
      <c r="O45" s="119">
        <v>69419.884333333335</v>
      </c>
      <c r="P45" s="119">
        <v>46688.400000000016</v>
      </c>
      <c r="Q45" s="119">
        <v>77470</v>
      </c>
      <c r="R45" s="119">
        <v>25149.21166666667</v>
      </c>
      <c r="S45" s="119">
        <v>40.614166666666662</v>
      </c>
      <c r="T45" s="119">
        <v>465.55131239999997</v>
      </c>
      <c r="U45" s="119">
        <v>451.77911999999998</v>
      </c>
      <c r="V45" s="119">
        <v>0</v>
      </c>
      <c r="W45" s="119">
        <f t="shared" si="2"/>
        <v>300613.77707126678</v>
      </c>
      <c r="X45" s="119">
        <v>435794.47333333333</v>
      </c>
      <c r="Y45" s="134">
        <f t="shared" si="3"/>
        <v>736408.25040460005</v>
      </c>
    </row>
    <row r="46" spans="1:25" s="116" customFormat="1" ht="13" x14ac:dyDescent="0.3">
      <c r="A46" s="116">
        <v>41</v>
      </c>
      <c r="B46" s="116" t="s">
        <v>38</v>
      </c>
      <c r="C46" s="133">
        <v>77289.54725050705</v>
      </c>
      <c r="D46" s="119">
        <v>189034.13144915961</v>
      </c>
      <c r="E46" s="119">
        <v>123255.54425333331</v>
      </c>
      <c r="F46" s="119">
        <v>61144.148333333338</v>
      </c>
      <c r="G46" s="119">
        <v>73.69250000000001</v>
      </c>
      <c r="H46" s="119">
        <v>1702.377999</v>
      </c>
      <c r="I46" s="119">
        <v>1667.9054000000003</v>
      </c>
      <c r="J46" s="119">
        <v>0</v>
      </c>
      <c r="K46" s="119">
        <f t="shared" si="0"/>
        <v>454167.34718533326</v>
      </c>
      <c r="L46" s="119">
        <v>1227515.7175000003</v>
      </c>
      <c r="M46" s="119">
        <f t="shared" si="1"/>
        <v>1681683.0646853335</v>
      </c>
      <c r="N46" s="133">
        <v>295930.04215950001</v>
      </c>
      <c r="O46" s="119">
        <v>25625.907999999996</v>
      </c>
      <c r="P46" s="119">
        <v>127920.87119999999</v>
      </c>
      <c r="Q46" s="119">
        <v>123255.54425333331</v>
      </c>
      <c r="R46" s="119">
        <v>61144.148333333338</v>
      </c>
      <c r="S46" s="119">
        <v>73.69250000000001</v>
      </c>
      <c r="T46" s="119">
        <v>1702.377999</v>
      </c>
      <c r="U46" s="119">
        <v>1667.9054000000003</v>
      </c>
      <c r="V46" s="119">
        <v>0</v>
      </c>
      <c r="W46" s="119">
        <f t="shared" si="2"/>
        <v>637320.48984516668</v>
      </c>
      <c r="X46" s="119">
        <v>1227515.7175000003</v>
      </c>
      <c r="Y46" s="134">
        <f t="shared" si="3"/>
        <v>1864836.2073451669</v>
      </c>
    </row>
    <row r="47" spans="1:25" s="116" customFormat="1" ht="13" x14ac:dyDescent="0.3">
      <c r="A47" s="116">
        <v>42</v>
      </c>
      <c r="B47" s="116" t="s">
        <v>38</v>
      </c>
      <c r="C47" s="133">
        <v>135462.23217296338</v>
      </c>
      <c r="D47" s="119">
        <v>95499.256118236619</v>
      </c>
      <c r="E47" s="119">
        <v>93490</v>
      </c>
      <c r="F47" s="119">
        <v>29917.211666666666</v>
      </c>
      <c r="G47" s="119">
        <v>42.649166666666666</v>
      </c>
      <c r="H47" s="119">
        <v>550.70616359999997</v>
      </c>
      <c r="I47" s="119">
        <v>442.68</v>
      </c>
      <c r="J47" s="119">
        <v>0</v>
      </c>
      <c r="K47" s="119">
        <f t="shared" si="0"/>
        <v>355404.73528813338</v>
      </c>
      <c r="L47" s="119">
        <v>503993.89833333337</v>
      </c>
      <c r="M47" s="119">
        <f t="shared" si="1"/>
        <v>859398.63362146681</v>
      </c>
      <c r="N47" s="133">
        <v>95731.088105799994</v>
      </c>
      <c r="O47" s="119">
        <v>73532.922999999995</v>
      </c>
      <c r="P47" s="119">
        <v>67910.400000000009</v>
      </c>
      <c r="Q47" s="119">
        <v>93490</v>
      </c>
      <c r="R47" s="119">
        <v>29917.211666666666</v>
      </c>
      <c r="S47" s="119">
        <v>42.649166666666666</v>
      </c>
      <c r="T47" s="119">
        <v>550.70616359999997</v>
      </c>
      <c r="U47" s="119">
        <v>442.68</v>
      </c>
      <c r="V47" s="119">
        <v>0</v>
      </c>
      <c r="W47" s="119">
        <f t="shared" si="2"/>
        <v>361617.65810273337</v>
      </c>
      <c r="X47" s="119">
        <v>503993.89833333337</v>
      </c>
      <c r="Y47" s="134">
        <f t="shared" si="3"/>
        <v>865611.55643606675</v>
      </c>
    </row>
    <row r="48" spans="1:25" s="116" customFormat="1" ht="13" x14ac:dyDescent="0.3">
      <c r="A48" s="116">
        <v>43</v>
      </c>
      <c r="B48" s="116" t="s">
        <v>38</v>
      </c>
      <c r="C48" s="133">
        <v>44358.454801010339</v>
      </c>
      <c r="D48" s="119">
        <v>35357.383430856331</v>
      </c>
      <c r="E48" s="119">
        <v>56006.400000000016</v>
      </c>
      <c r="F48" s="119">
        <v>9691.8708333333325</v>
      </c>
      <c r="G48" s="119">
        <v>15.225833333333334</v>
      </c>
      <c r="H48" s="119">
        <v>173.43853559999999</v>
      </c>
      <c r="I48" s="119">
        <v>142.54419999999999</v>
      </c>
      <c r="J48" s="119">
        <v>0</v>
      </c>
      <c r="K48" s="119">
        <f t="shared" si="0"/>
        <v>145745.31763413333</v>
      </c>
      <c r="L48" s="119">
        <v>161909.48750000002</v>
      </c>
      <c r="M48" s="119">
        <f t="shared" si="1"/>
        <v>307654.80513413332</v>
      </c>
      <c r="N48" s="133">
        <v>30149.398771799999</v>
      </c>
      <c r="O48" s="119">
        <v>24160.201333333331</v>
      </c>
      <c r="P48" s="119">
        <v>25466.399999999998</v>
      </c>
      <c r="Q48" s="119">
        <v>56006.400000000016</v>
      </c>
      <c r="R48" s="119">
        <v>9691.8708333333325</v>
      </c>
      <c r="S48" s="119">
        <v>15.225833333333334</v>
      </c>
      <c r="T48" s="119">
        <v>173.43853559999999</v>
      </c>
      <c r="U48" s="119">
        <v>142.54419999999999</v>
      </c>
      <c r="V48" s="119">
        <v>0</v>
      </c>
      <c r="W48" s="119">
        <f t="shared" si="2"/>
        <v>145805.47950739998</v>
      </c>
      <c r="X48" s="119">
        <v>161909.48750000002</v>
      </c>
      <c r="Y48" s="134">
        <f t="shared" si="3"/>
        <v>307714.9670074</v>
      </c>
    </row>
    <row r="49" spans="1:25" s="116" customFormat="1" ht="13" x14ac:dyDescent="0.3">
      <c r="A49" s="116">
        <v>44</v>
      </c>
      <c r="B49" s="116" t="s">
        <v>38</v>
      </c>
      <c r="C49" s="133">
        <v>75642.579828206566</v>
      </c>
      <c r="D49" s="119">
        <v>72944.656343126742</v>
      </c>
      <c r="E49" s="119">
        <v>82255.013799999986</v>
      </c>
      <c r="F49" s="119">
        <v>16842.387500000001</v>
      </c>
      <c r="G49" s="119">
        <v>17.4025</v>
      </c>
      <c r="H49" s="119">
        <v>311.83892399999996</v>
      </c>
      <c r="I49" s="119">
        <v>249.31935999999996</v>
      </c>
      <c r="J49" s="119">
        <v>0</v>
      </c>
      <c r="K49" s="119">
        <f t="shared" si="0"/>
        <v>248263.19825533329</v>
      </c>
      <c r="L49" s="119">
        <v>285153.45583333331</v>
      </c>
      <c r="M49" s="119">
        <f t="shared" si="1"/>
        <v>533416.65408866666</v>
      </c>
      <c r="N49" s="133">
        <v>54207.999621999996</v>
      </c>
      <c r="O49" s="119">
        <v>41010.190666666662</v>
      </c>
      <c r="P49" s="119">
        <v>53027.199179999996</v>
      </c>
      <c r="Q49" s="119">
        <v>82255.013799999986</v>
      </c>
      <c r="R49" s="119">
        <v>16842.387500000001</v>
      </c>
      <c r="S49" s="119">
        <v>17.4025</v>
      </c>
      <c r="T49" s="119">
        <v>311.83892399999996</v>
      </c>
      <c r="U49" s="119">
        <v>249.31935999999996</v>
      </c>
      <c r="V49" s="119">
        <v>0</v>
      </c>
      <c r="W49" s="119">
        <f t="shared" si="2"/>
        <v>247921.35155266666</v>
      </c>
      <c r="X49" s="119">
        <v>285153.45583333331</v>
      </c>
      <c r="Y49" s="134">
        <f t="shared" si="3"/>
        <v>533074.80738599994</v>
      </c>
    </row>
    <row r="50" spans="1:25" s="116" customFormat="1" ht="13" x14ac:dyDescent="0.3">
      <c r="A50" s="116">
        <v>45</v>
      </c>
      <c r="B50" s="116" t="s">
        <v>38</v>
      </c>
      <c r="C50" s="133">
        <v>32226.149105807988</v>
      </c>
      <c r="D50" s="119">
        <v>12845.127275042019</v>
      </c>
      <c r="E50" s="119">
        <v>29997.71355</v>
      </c>
      <c r="F50" s="119">
        <v>6724.5425000000023</v>
      </c>
      <c r="G50" s="119">
        <v>10.090833333333332</v>
      </c>
      <c r="H50" s="119">
        <v>122.83566254999998</v>
      </c>
      <c r="I50" s="119">
        <v>99.304855000000018</v>
      </c>
      <c r="J50" s="119">
        <v>0</v>
      </c>
      <c r="K50" s="119">
        <f t="shared" si="0"/>
        <v>82025.763781733345</v>
      </c>
      <c r="L50" s="119">
        <v>112936.78000000001</v>
      </c>
      <c r="M50" s="119">
        <f t="shared" si="1"/>
        <v>194962.54378173337</v>
      </c>
      <c r="N50" s="133">
        <v>21352.932673275001</v>
      </c>
      <c r="O50" s="119">
        <v>17589.486666666668</v>
      </c>
      <c r="P50" s="119">
        <v>8616.3874500000002</v>
      </c>
      <c r="Q50" s="119">
        <v>29997.71355</v>
      </c>
      <c r="R50" s="119">
        <v>6724.5425000000023</v>
      </c>
      <c r="S50" s="119">
        <v>10.090833333333332</v>
      </c>
      <c r="T50" s="119">
        <v>122.83566254999998</v>
      </c>
      <c r="U50" s="119">
        <v>99.304855000000018</v>
      </c>
      <c r="V50" s="119">
        <v>0</v>
      </c>
      <c r="W50" s="119">
        <f t="shared" si="2"/>
        <v>84513.294190824992</v>
      </c>
      <c r="X50" s="119">
        <v>112936.78000000001</v>
      </c>
      <c r="Y50" s="134">
        <f t="shared" si="3"/>
        <v>197450.07419082499</v>
      </c>
    </row>
    <row r="51" spans="1:25" s="116" customFormat="1" ht="13" x14ac:dyDescent="0.3">
      <c r="A51" s="116">
        <v>46</v>
      </c>
      <c r="B51" s="116" t="s">
        <v>38</v>
      </c>
      <c r="C51" s="133">
        <v>40331.688486918305</v>
      </c>
      <c r="D51" s="119">
        <v>56426.628726681702</v>
      </c>
      <c r="E51" s="119">
        <v>73833.459999999977</v>
      </c>
      <c r="F51" s="119">
        <v>9069.256666666668</v>
      </c>
      <c r="G51" s="119">
        <v>11.36</v>
      </c>
      <c r="H51" s="119">
        <v>161.04136079999998</v>
      </c>
      <c r="I51" s="119">
        <v>135.61135999999999</v>
      </c>
      <c r="J51" s="119">
        <v>0</v>
      </c>
      <c r="K51" s="119">
        <f t="shared" si="0"/>
        <v>179969.04660106666</v>
      </c>
      <c r="L51" s="119">
        <v>148714.65000000002</v>
      </c>
      <c r="M51" s="119">
        <f t="shared" si="1"/>
        <v>328683.69660106668</v>
      </c>
      <c r="N51" s="133">
        <v>27994.356552400004</v>
      </c>
      <c r="O51" s="119">
        <v>21927.615999999995</v>
      </c>
      <c r="P51" s="119">
        <v>41871.006000000001</v>
      </c>
      <c r="Q51" s="119">
        <v>73833.459999999977</v>
      </c>
      <c r="R51" s="119">
        <v>9069.256666666668</v>
      </c>
      <c r="S51" s="119">
        <v>11.36</v>
      </c>
      <c r="T51" s="119">
        <v>161.04136079999998</v>
      </c>
      <c r="U51" s="119">
        <v>135.61135999999999</v>
      </c>
      <c r="V51" s="119">
        <v>0</v>
      </c>
      <c r="W51" s="119">
        <f t="shared" si="2"/>
        <v>175003.70793986664</v>
      </c>
      <c r="X51" s="119">
        <v>148714.65000000002</v>
      </c>
      <c r="Y51" s="134">
        <f t="shared" si="3"/>
        <v>323718.35793986666</v>
      </c>
    </row>
    <row r="52" spans="1:25" s="116" customFormat="1" ht="13" x14ac:dyDescent="0.3">
      <c r="A52" s="116">
        <v>47</v>
      </c>
      <c r="B52" s="116" t="s">
        <v>38</v>
      </c>
      <c r="C52" s="133">
        <v>49569.477448591555</v>
      </c>
      <c r="D52" s="119">
        <v>52604.356069741792</v>
      </c>
      <c r="E52" s="119">
        <v>70712.38926666668</v>
      </c>
      <c r="F52" s="119">
        <v>12390.584166666667</v>
      </c>
      <c r="G52" s="119">
        <v>34.185833333333328</v>
      </c>
      <c r="H52" s="119">
        <v>190.290075</v>
      </c>
      <c r="I52" s="119">
        <v>422.33904000000007</v>
      </c>
      <c r="J52" s="119">
        <v>0</v>
      </c>
      <c r="K52" s="119">
        <f t="shared" si="0"/>
        <v>185923.62190000003</v>
      </c>
      <c r="L52" s="119">
        <v>201536.51333333331</v>
      </c>
      <c r="M52" s="119">
        <f t="shared" si="1"/>
        <v>387460.13523333333</v>
      </c>
      <c r="N52" s="133">
        <v>33078.758037499996</v>
      </c>
      <c r="O52" s="119">
        <v>27039.872000000003</v>
      </c>
      <c r="P52" s="119">
        <v>38608.209960000015</v>
      </c>
      <c r="Q52" s="119">
        <v>70712.38926666668</v>
      </c>
      <c r="R52" s="119">
        <v>12390.584166666667</v>
      </c>
      <c r="S52" s="119">
        <v>34.185833333333328</v>
      </c>
      <c r="T52" s="119">
        <v>190.290075</v>
      </c>
      <c r="U52" s="119">
        <v>422.33904000000007</v>
      </c>
      <c r="V52" s="119">
        <v>0</v>
      </c>
      <c r="W52" s="119">
        <f t="shared" si="2"/>
        <v>182476.62837916665</v>
      </c>
      <c r="X52" s="119">
        <v>201536.51333333331</v>
      </c>
      <c r="Y52" s="134">
        <f t="shared" si="3"/>
        <v>384013.14171249996</v>
      </c>
    </row>
    <row r="53" spans="1:25" s="116" customFormat="1" ht="13" x14ac:dyDescent="0.3">
      <c r="A53" s="116">
        <v>48</v>
      </c>
      <c r="B53" s="116" t="s">
        <v>38</v>
      </c>
      <c r="C53" s="133">
        <v>32436.519677517368</v>
      </c>
      <c r="D53" s="119">
        <v>24589.168375349294</v>
      </c>
      <c r="E53" s="119">
        <v>47100.539999999986</v>
      </c>
      <c r="F53" s="119">
        <v>6554.5608333333339</v>
      </c>
      <c r="G53" s="119">
        <v>7.1366666666666667</v>
      </c>
      <c r="H53" s="119">
        <v>129.68044860000001</v>
      </c>
      <c r="I53" s="119">
        <v>113.52014000000001</v>
      </c>
      <c r="J53" s="119">
        <v>0</v>
      </c>
      <c r="K53" s="119">
        <f t="shared" si="0"/>
        <v>110931.12614146665</v>
      </c>
      <c r="L53" s="119">
        <v>114417.39333333333</v>
      </c>
      <c r="M53" s="119">
        <f t="shared" si="1"/>
        <v>225348.51947479998</v>
      </c>
      <c r="N53" s="133">
        <v>22542.784648299999</v>
      </c>
      <c r="O53" s="119">
        <v>17633.226333333332</v>
      </c>
      <c r="P53" s="119">
        <v>17614.260000000002</v>
      </c>
      <c r="Q53" s="119">
        <v>47100.539999999986</v>
      </c>
      <c r="R53" s="119">
        <v>6554.5608333333339</v>
      </c>
      <c r="S53" s="119">
        <v>7.1366666666666667</v>
      </c>
      <c r="T53" s="119">
        <v>129.68044860000001</v>
      </c>
      <c r="U53" s="119">
        <v>113.52014000000001</v>
      </c>
      <c r="V53" s="119">
        <v>0</v>
      </c>
      <c r="W53" s="119">
        <f t="shared" si="2"/>
        <v>111695.70907023332</v>
      </c>
      <c r="X53" s="119">
        <v>114417.39333333333</v>
      </c>
      <c r="Y53" s="134">
        <f t="shared" si="3"/>
        <v>226113.10240356665</v>
      </c>
    </row>
    <row r="54" spans="1:25" s="116" customFormat="1" ht="13" x14ac:dyDescent="0.3">
      <c r="A54" s="116">
        <v>49</v>
      </c>
      <c r="B54" s="116" t="s">
        <v>38</v>
      </c>
      <c r="C54" s="133">
        <v>202.14693209671361</v>
      </c>
      <c r="D54" s="119">
        <v>7904.8139003366205</v>
      </c>
      <c r="E54" s="119">
        <v>22938.435100000006</v>
      </c>
      <c r="F54" s="119">
        <v>46.439166666666665</v>
      </c>
      <c r="G54" s="119">
        <v>8.5833333333333331E-2</v>
      </c>
      <c r="H54" s="119">
        <v>0.8093672999999999</v>
      </c>
      <c r="I54" s="119">
        <v>2.0475766666666666</v>
      </c>
      <c r="J54" s="119">
        <v>0</v>
      </c>
      <c r="K54" s="119">
        <f t="shared" si="0"/>
        <v>31094.77787640001</v>
      </c>
      <c r="L54" s="119">
        <v>773.92083333333323</v>
      </c>
      <c r="M54" s="119">
        <f t="shared" si="1"/>
        <v>31868.698709733344</v>
      </c>
      <c r="N54" s="133">
        <v>140.69501564999999</v>
      </c>
      <c r="O54" s="119">
        <v>109.87766666666668</v>
      </c>
      <c r="P54" s="119">
        <v>6096.7268999999987</v>
      </c>
      <c r="Q54" s="119">
        <v>22938.435100000006</v>
      </c>
      <c r="R54" s="119">
        <v>46.439166666666665</v>
      </c>
      <c r="S54" s="119">
        <v>8.5833333333333331E-2</v>
      </c>
      <c r="T54" s="119">
        <v>0.8093672999999999</v>
      </c>
      <c r="U54" s="119">
        <v>2.0475766666666666</v>
      </c>
      <c r="V54" s="119">
        <v>0</v>
      </c>
      <c r="W54" s="119">
        <f t="shared" si="2"/>
        <v>29335.116626283343</v>
      </c>
      <c r="X54" s="119">
        <v>773.92083333333323</v>
      </c>
      <c r="Y54" s="134">
        <f t="shared" si="3"/>
        <v>30109.037459616677</v>
      </c>
    </row>
    <row r="55" spans="1:25" s="116" customFormat="1" ht="13" x14ac:dyDescent="0.3">
      <c r="A55" s="116">
        <v>50</v>
      </c>
      <c r="B55" s="116" t="s">
        <v>38</v>
      </c>
      <c r="C55" s="133">
        <v>143161.9319832958</v>
      </c>
      <c r="D55" s="119">
        <v>50287.619475370891</v>
      </c>
      <c r="E55" s="119">
        <v>65066.879649999995</v>
      </c>
      <c r="F55" s="119">
        <v>28737.751666666667</v>
      </c>
      <c r="G55" s="119">
        <v>40.472500000000004</v>
      </c>
      <c r="H55" s="119">
        <v>502.377501</v>
      </c>
      <c r="I55" s="119">
        <v>708.43986666666672</v>
      </c>
      <c r="J55" s="119">
        <v>0</v>
      </c>
      <c r="K55" s="119">
        <f t="shared" si="0"/>
        <v>288505.47264300002</v>
      </c>
      <c r="L55" s="119">
        <v>476640.09</v>
      </c>
      <c r="M55" s="119">
        <f t="shared" si="1"/>
        <v>765145.56264300004</v>
      </c>
      <c r="N55" s="133">
        <v>87329.955590499987</v>
      </c>
      <c r="O55" s="119">
        <v>78649.255999999994</v>
      </c>
      <c r="P55" s="119">
        <v>33504.25215</v>
      </c>
      <c r="Q55" s="119">
        <v>65066.879649999995</v>
      </c>
      <c r="R55" s="119">
        <v>28737.751666666667</v>
      </c>
      <c r="S55" s="119">
        <v>40.472500000000004</v>
      </c>
      <c r="T55" s="119">
        <v>502.377501</v>
      </c>
      <c r="U55" s="119">
        <v>708.43986666666672</v>
      </c>
      <c r="V55" s="119">
        <v>0</v>
      </c>
      <c r="W55" s="119">
        <f t="shared" si="2"/>
        <v>294539.38492483331</v>
      </c>
      <c r="X55" s="119">
        <v>476640.09</v>
      </c>
      <c r="Y55" s="134">
        <f t="shared" si="3"/>
        <v>771179.47492483328</v>
      </c>
    </row>
    <row r="56" spans="1:25" s="116" customFormat="1" ht="13" x14ac:dyDescent="0.3">
      <c r="A56" s="116">
        <v>51</v>
      </c>
      <c r="B56" s="116" t="s">
        <v>38</v>
      </c>
      <c r="C56" s="133">
        <v>111927.56701560375</v>
      </c>
      <c r="D56" s="119">
        <v>43088.249754662909</v>
      </c>
      <c r="E56" s="119">
        <v>59694.312979999995</v>
      </c>
      <c r="F56" s="119">
        <v>22683.280833333334</v>
      </c>
      <c r="G56" s="119">
        <v>32.345000000000006</v>
      </c>
      <c r="H56" s="119">
        <v>427.59139080000006</v>
      </c>
      <c r="I56" s="119">
        <v>373.0292</v>
      </c>
      <c r="J56" s="119">
        <v>0</v>
      </c>
      <c r="K56" s="119">
        <f t="shared" si="0"/>
        <v>238226.37617439995</v>
      </c>
      <c r="L56" s="119">
        <v>388360.84083333326</v>
      </c>
      <c r="M56" s="119">
        <f t="shared" si="1"/>
        <v>626587.21700773318</v>
      </c>
      <c r="N56" s="133">
        <v>74329.636767399992</v>
      </c>
      <c r="O56" s="119">
        <v>61080.35566666667</v>
      </c>
      <c r="P56" s="119">
        <v>28738.069979999997</v>
      </c>
      <c r="Q56" s="119">
        <v>59694.312979999995</v>
      </c>
      <c r="R56" s="119">
        <v>22683.280833333334</v>
      </c>
      <c r="S56" s="119">
        <v>32.345000000000006</v>
      </c>
      <c r="T56" s="119">
        <v>427.59139080000006</v>
      </c>
      <c r="U56" s="119">
        <v>373.0292</v>
      </c>
      <c r="V56" s="119">
        <v>0</v>
      </c>
      <c r="W56" s="119">
        <f t="shared" si="2"/>
        <v>247358.62181819996</v>
      </c>
      <c r="X56" s="119">
        <v>388360.84083333326</v>
      </c>
      <c r="Y56" s="134">
        <f t="shared" si="3"/>
        <v>635719.46265153319</v>
      </c>
    </row>
    <row r="57" spans="1:25" s="116" customFormat="1" ht="13" x14ac:dyDescent="0.3">
      <c r="A57" s="116">
        <v>52</v>
      </c>
      <c r="B57" s="116" t="s">
        <v>38</v>
      </c>
      <c r="C57" s="133">
        <v>101199.76157238871</v>
      </c>
      <c r="D57" s="119">
        <v>47936.225961411255</v>
      </c>
      <c r="E57" s="119">
        <v>65026.203390000002</v>
      </c>
      <c r="F57" s="119">
        <v>19640.135000000002</v>
      </c>
      <c r="G57" s="119">
        <v>30.545833333333334</v>
      </c>
      <c r="H57" s="119">
        <v>334.77926639999998</v>
      </c>
      <c r="I57" s="119">
        <v>314.18624</v>
      </c>
      <c r="J57" s="119">
        <v>0</v>
      </c>
      <c r="K57" s="119">
        <f t="shared" si="0"/>
        <v>234481.83726353332</v>
      </c>
      <c r="L57" s="119">
        <v>328404.69583333336</v>
      </c>
      <c r="M57" s="119">
        <f t="shared" si="1"/>
        <v>562886.53309686668</v>
      </c>
      <c r="N57" s="133">
        <v>58195.795809199983</v>
      </c>
      <c r="O57" s="119">
        <v>55835.722999999991</v>
      </c>
      <c r="P57" s="119">
        <v>33468.166889999993</v>
      </c>
      <c r="Q57" s="119">
        <v>65026.203390000002</v>
      </c>
      <c r="R57" s="119">
        <v>19640.135000000002</v>
      </c>
      <c r="S57" s="119">
        <v>30.545833333333334</v>
      </c>
      <c r="T57" s="119">
        <v>334.77926639999998</v>
      </c>
      <c r="U57" s="119">
        <v>314.18624</v>
      </c>
      <c r="V57" s="119">
        <v>0</v>
      </c>
      <c r="W57" s="119">
        <f t="shared" si="2"/>
        <v>232845.53542893333</v>
      </c>
      <c r="X57" s="119">
        <v>328404.69583333336</v>
      </c>
      <c r="Y57" s="134">
        <f t="shared" si="3"/>
        <v>561250.23126226664</v>
      </c>
    </row>
    <row r="58" spans="1:25" s="116" customFormat="1" ht="13" x14ac:dyDescent="0.3">
      <c r="A58" s="116">
        <v>53</v>
      </c>
      <c r="B58" s="116" t="s">
        <v>38</v>
      </c>
      <c r="C58" s="133">
        <v>339285.8787309014</v>
      </c>
      <c r="D58" s="119">
        <v>147783.54435109859</v>
      </c>
      <c r="E58" s="119">
        <v>116370.95200000003</v>
      </c>
      <c r="F58" s="119">
        <v>69754.629166666666</v>
      </c>
      <c r="G58" s="119">
        <v>85.27000000000001</v>
      </c>
      <c r="H58" s="119">
        <v>1269.7194959999999</v>
      </c>
      <c r="I58" s="119">
        <v>1050.40896</v>
      </c>
      <c r="J58" s="119">
        <v>0</v>
      </c>
      <c r="K58" s="119">
        <f t="shared" si="0"/>
        <v>675600.40270466672</v>
      </c>
      <c r="L58" s="119">
        <v>1175168.4558333333</v>
      </c>
      <c r="M58" s="119">
        <f t="shared" si="1"/>
        <v>1850768.8585379999</v>
      </c>
      <c r="N58" s="133">
        <v>220719.572388</v>
      </c>
      <c r="O58" s="119">
        <v>185463.78700000001</v>
      </c>
      <c r="P58" s="119">
        <v>100655.946</v>
      </c>
      <c r="Q58" s="119">
        <v>116370.95200000003</v>
      </c>
      <c r="R58" s="119">
        <v>69754.629166666666</v>
      </c>
      <c r="S58" s="119">
        <v>85.27000000000001</v>
      </c>
      <c r="T58" s="119">
        <v>1269.7194959999999</v>
      </c>
      <c r="U58" s="119">
        <v>1050.40896</v>
      </c>
      <c r="V58" s="119">
        <v>0</v>
      </c>
      <c r="W58" s="119">
        <f t="shared" si="2"/>
        <v>695370.2850106667</v>
      </c>
      <c r="X58" s="119">
        <v>1175168.4558333333</v>
      </c>
      <c r="Y58" s="134">
        <f t="shared" si="3"/>
        <v>1870538.7408440001</v>
      </c>
    </row>
    <row r="59" spans="1:25" s="116" customFormat="1" ht="13" x14ac:dyDescent="0.3">
      <c r="A59" s="116">
        <v>54</v>
      </c>
      <c r="B59" s="116" t="s">
        <v>38</v>
      </c>
      <c r="C59" s="133">
        <v>7673.6972936018765</v>
      </c>
      <c r="D59" s="119">
        <v>12908.223035264788</v>
      </c>
      <c r="E59" s="119">
        <v>31973.789999999994</v>
      </c>
      <c r="F59" s="119">
        <v>1721.6158333333333</v>
      </c>
      <c r="G59" s="119">
        <v>2.8391666666666668</v>
      </c>
      <c r="H59" s="119">
        <v>29.538426599999998</v>
      </c>
      <c r="I59" s="119">
        <v>26.377226666666669</v>
      </c>
      <c r="J59" s="119">
        <v>0</v>
      </c>
      <c r="K59" s="119">
        <f t="shared" si="0"/>
        <v>54336.08098213331</v>
      </c>
      <c r="L59" s="119">
        <v>28382.839999999997</v>
      </c>
      <c r="M59" s="119">
        <f t="shared" si="1"/>
        <v>82718.920982133306</v>
      </c>
      <c r="N59" s="133">
        <v>5134.763157299999</v>
      </c>
      <c r="O59" s="119">
        <v>4185.0153333333337</v>
      </c>
      <c r="P59" s="119">
        <v>9656.0099999999984</v>
      </c>
      <c r="Q59" s="119">
        <v>31973.789999999994</v>
      </c>
      <c r="R59" s="119">
        <v>1721.6158333333333</v>
      </c>
      <c r="S59" s="119">
        <v>2.8391666666666668</v>
      </c>
      <c r="T59" s="119">
        <v>29.538426599999998</v>
      </c>
      <c r="U59" s="119">
        <v>26.377226666666669</v>
      </c>
      <c r="V59" s="119">
        <v>0</v>
      </c>
      <c r="W59" s="119">
        <f t="shared" si="2"/>
        <v>52729.949143899983</v>
      </c>
      <c r="X59" s="119">
        <v>28382.839999999997</v>
      </c>
      <c r="Y59" s="134">
        <f t="shared" si="3"/>
        <v>81112.78914389998</v>
      </c>
    </row>
    <row r="60" spans="1:25" s="116" customFormat="1" ht="13" x14ac:dyDescent="0.3">
      <c r="A60" s="116">
        <v>55</v>
      </c>
      <c r="B60" s="116" t="s">
        <v>38</v>
      </c>
      <c r="C60" s="133">
        <v>298004.4039202347</v>
      </c>
      <c r="D60" s="119">
        <v>122563.74737309858</v>
      </c>
      <c r="E60" s="119">
        <v>106306</v>
      </c>
      <c r="F60" s="119">
        <v>54574.169166666667</v>
      </c>
      <c r="G60" s="119">
        <v>75.371666666666684</v>
      </c>
      <c r="H60" s="119">
        <v>920.33943000000011</v>
      </c>
      <c r="I60" s="119">
        <v>936.52983999999981</v>
      </c>
      <c r="J60" s="119">
        <v>0</v>
      </c>
      <c r="K60" s="119">
        <f t="shared" si="0"/>
        <v>583380.56139666669</v>
      </c>
      <c r="L60" s="119">
        <v>903646.48999999987</v>
      </c>
      <c r="M60" s="119">
        <f t="shared" si="1"/>
        <v>1487027.0513966666</v>
      </c>
      <c r="N60" s="133">
        <v>159985.67091499997</v>
      </c>
      <c r="O60" s="119">
        <v>165190.62766666667</v>
      </c>
      <c r="P60" s="119">
        <v>84888</v>
      </c>
      <c r="Q60" s="119">
        <v>106306</v>
      </c>
      <c r="R60" s="119">
        <v>54574.169166666667</v>
      </c>
      <c r="S60" s="119">
        <v>75.371666666666684</v>
      </c>
      <c r="T60" s="119">
        <v>920.33943000000011</v>
      </c>
      <c r="U60" s="119">
        <v>936.52983999999981</v>
      </c>
      <c r="V60" s="119">
        <v>0</v>
      </c>
      <c r="W60" s="119">
        <f t="shared" si="2"/>
        <v>572876.70868500008</v>
      </c>
      <c r="X60" s="119">
        <v>903646.48999999987</v>
      </c>
      <c r="Y60" s="134">
        <f t="shared" si="3"/>
        <v>1476523.198685</v>
      </c>
    </row>
    <row r="61" spans="1:25" s="116" customFormat="1" ht="13" x14ac:dyDescent="0.3">
      <c r="A61" s="116">
        <v>56</v>
      </c>
      <c r="B61" s="116" t="s">
        <v>38</v>
      </c>
      <c r="C61" s="133">
        <v>444316.9893771605</v>
      </c>
      <c r="D61" s="119">
        <v>194315.90245470611</v>
      </c>
      <c r="E61" s="119">
        <v>132344.98029333333</v>
      </c>
      <c r="F61" s="119">
        <v>87088.306666666656</v>
      </c>
      <c r="G61" s="119">
        <v>143.02249999999998</v>
      </c>
      <c r="H61" s="119">
        <v>1417.7331456000002</v>
      </c>
      <c r="I61" s="119">
        <v>1403.4518399999997</v>
      </c>
      <c r="J61" s="119">
        <v>0</v>
      </c>
      <c r="K61" s="119">
        <f t="shared" si="0"/>
        <v>861030.38627746643</v>
      </c>
      <c r="L61" s="119">
        <v>1436795.9166666667</v>
      </c>
      <c r="M61" s="119">
        <f t="shared" si="1"/>
        <v>2297826.3029441331</v>
      </c>
      <c r="N61" s="133">
        <v>246449.27847679998</v>
      </c>
      <c r="O61" s="119">
        <v>245759.44600000003</v>
      </c>
      <c r="P61" s="119">
        <v>135023.42658000006</v>
      </c>
      <c r="Q61" s="119">
        <v>132344.98029333333</v>
      </c>
      <c r="R61" s="119">
        <v>87088.306666666656</v>
      </c>
      <c r="S61" s="119">
        <v>143.02249999999998</v>
      </c>
      <c r="T61" s="119">
        <v>1417.7331456000002</v>
      </c>
      <c r="U61" s="119">
        <v>1403.4518399999997</v>
      </c>
      <c r="V61" s="119">
        <v>0</v>
      </c>
      <c r="W61" s="119">
        <f t="shared" si="2"/>
        <v>849629.64550239989</v>
      </c>
      <c r="X61" s="119">
        <v>1436795.9166666667</v>
      </c>
      <c r="Y61" s="134">
        <f t="shared" si="3"/>
        <v>2286425.5621690666</v>
      </c>
    </row>
    <row r="62" spans="1:25" s="116" customFormat="1" ht="13" x14ac:dyDescent="0.3">
      <c r="A62" s="116">
        <v>57</v>
      </c>
      <c r="B62" s="116" t="s">
        <v>38</v>
      </c>
      <c r="C62" s="133">
        <v>37959.593051733333</v>
      </c>
      <c r="D62" s="119">
        <v>16961.2393008</v>
      </c>
      <c r="E62" s="119">
        <v>36102.384299999991</v>
      </c>
      <c r="F62" s="119">
        <v>7082.4458333333341</v>
      </c>
      <c r="G62" s="119">
        <v>11.350833333333334</v>
      </c>
      <c r="H62" s="119">
        <v>119.76674760000002</v>
      </c>
      <c r="I62" s="119">
        <v>117.97608000000001</v>
      </c>
      <c r="J62" s="119">
        <v>0</v>
      </c>
      <c r="K62" s="119">
        <f t="shared" si="0"/>
        <v>98354.756146799991</v>
      </c>
      <c r="L62" s="119">
        <v>118560.91416666668</v>
      </c>
      <c r="M62" s="119">
        <f t="shared" si="1"/>
        <v>216915.67031346669</v>
      </c>
      <c r="N62" s="133">
        <v>20819.4529578</v>
      </c>
      <c r="O62" s="119">
        <v>21012.052666666666</v>
      </c>
      <c r="P62" s="119">
        <v>11828.081699999997</v>
      </c>
      <c r="Q62" s="119">
        <v>36102.384299999991</v>
      </c>
      <c r="R62" s="119">
        <v>7082.4458333333341</v>
      </c>
      <c r="S62" s="119">
        <v>11.350833333333334</v>
      </c>
      <c r="T62" s="119">
        <v>119.76674760000002</v>
      </c>
      <c r="U62" s="119">
        <v>117.97608000000001</v>
      </c>
      <c r="V62" s="119">
        <v>0</v>
      </c>
      <c r="W62" s="119">
        <f t="shared" si="2"/>
        <v>97093.51111873331</v>
      </c>
      <c r="X62" s="119">
        <v>118560.91416666668</v>
      </c>
      <c r="Y62" s="134">
        <f t="shared" si="3"/>
        <v>215654.42528540001</v>
      </c>
    </row>
    <row r="63" spans="1:25" s="116" customFormat="1" ht="13" x14ac:dyDescent="0.3">
      <c r="A63" s="116">
        <v>58</v>
      </c>
      <c r="B63" s="116" t="s">
        <v>38</v>
      </c>
      <c r="C63" s="133">
        <v>197711.53370566605</v>
      </c>
      <c r="D63" s="119">
        <v>80020.431031278931</v>
      </c>
      <c r="E63" s="119">
        <v>83445.914315333343</v>
      </c>
      <c r="F63" s="119">
        <v>38938.333333333336</v>
      </c>
      <c r="G63" s="119">
        <v>55.042499999999997</v>
      </c>
      <c r="H63" s="119">
        <v>677.85710523499995</v>
      </c>
      <c r="I63" s="119">
        <v>640.41749589999984</v>
      </c>
      <c r="J63" s="119">
        <v>0</v>
      </c>
      <c r="K63" s="119">
        <f t="shared" si="0"/>
        <v>401489.52948674664</v>
      </c>
      <c r="L63" s="119">
        <v>649408.73583333322</v>
      </c>
      <c r="M63" s="119">
        <f t="shared" si="1"/>
        <v>1050898.2653200799</v>
      </c>
      <c r="N63" s="133">
        <v>117834.16012668418</v>
      </c>
      <c r="O63" s="119">
        <v>108804.86200000001</v>
      </c>
      <c r="P63" s="119">
        <v>54604.807840199996</v>
      </c>
      <c r="Q63" s="119">
        <v>83445.914315333343</v>
      </c>
      <c r="R63" s="119">
        <v>38938.333333333336</v>
      </c>
      <c r="S63" s="119">
        <v>55.042499999999997</v>
      </c>
      <c r="T63" s="119">
        <v>677.85710523499995</v>
      </c>
      <c r="U63" s="119">
        <v>640.41749589999984</v>
      </c>
      <c r="V63" s="119">
        <v>0</v>
      </c>
      <c r="W63" s="119">
        <f t="shared" si="2"/>
        <v>405001.39471668587</v>
      </c>
      <c r="X63" s="119">
        <v>649408.73583333322</v>
      </c>
      <c r="Y63" s="134">
        <f t="shared" si="3"/>
        <v>1054410.130550019</v>
      </c>
    </row>
    <row r="64" spans="1:25" s="116" customFormat="1" ht="13" x14ac:dyDescent="0.3">
      <c r="A64" s="116">
        <v>59</v>
      </c>
      <c r="B64" s="116" t="s">
        <v>38</v>
      </c>
      <c r="C64" s="133">
        <v>194802.69953685068</v>
      </c>
      <c r="D64" s="119">
        <v>78538.713892349289</v>
      </c>
      <c r="E64" s="119">
        <v>82981.876799999998</v>
      </c>
      <c r="F64" s="119">
        <v>37339.083333333321</v>
      </c>
      <c r="G64" s="119">
        <v>62.595000000000006</v>
      </c>
      <c r="H64" s="119">
        <v>627.98393759999999</v>
      </c>
      <c r="I64" s="119">
        <v>615.32272</v>
      </c>
      <c r="J64" s="119">
        <v>0</v>
      </c>
      <c r="K64" s="119">
        <f t="shared" si="0"/>
        <v>394968.27522013319</v>
      </c>
      <c r="L64" s="119">
        <v>623053.01249999984</v>
      </c>
      <c r="M64" s="119">
        <f t="shared" si="1"/>
        <v>1018021.2877201331</v>
      </c>
      <c r="N64" s="133">
        <v>109164.54115279998</v>
      </c>
      <c r="O64" s="119">
        <v>107673.41899999999</v>
      </c>
      <c r="P64" s="119">
        <v>53990.088480000006</v>
      </c>
      <c r="Q64" s="119">
        <v>82981.876799999998</v>
      </c>
      <c r="R64" s="119">
        <v>37339.083333333321</v>
      </c>
      <c r="S64" s="119">
        <v>62.595000000000006</v>
      </c>
      <c r="T64" s="119">
        <v>627.98393759999999</v>
      </c>
      <c r="U64" s="119">
        <v>615.32272</v>
      </c>
      <c r="V64" s="119">
        <v>0</v>
      </c>
      <c r="W64" s="119">
        <f t="shared" si="2"/>
        <v>392454.91042373324</v>
      </c>
      <c r="X64" s="119">
        <v>623053.01249999984</v>
      </c>
      <c r="Y64" s="134">
        <f t="shared" si="3"/>
        <v>1015507.922923733</v>
      </c>
    </row>
    <row r="65" spans="1:25" s="116" customFormat="1" ht="13" x14ac:dyDescent="0.3">
      <c r="A65" s="116">
        <v>60</v>
      </c>
      <c r="B65" s="116" t="s">
        <v>38</v>
      </c>
      <c r="C65" s="133">
        <v>323495.19017620652</v>
      </c>
      <c r="D65" s="119">
        <v>212937.06170412677</v>
      </c>
      <c r="E65" s="119">
        <v>135074.93727999998</v>
      </c>
      <c r="F65" s="119">
        <v>91388.837500000009</v>
      </c>
      <c r="G65" s="119">
        <v>74.24499999999999</v>
      </c>
      <c r="H65" s="119">
        <v>2218.8745709999998</v>
      </c>
      <c r="I65" s="119">
        <v>1852.3330800000001</v>
      </c>
      <c r="J65" s="119">
        <v>0</v>
      </c>
      <c r="K65" s="119">
        <f t="shared" si="0"/>
        <v>767041.47931133327</v>
      </c>
      <c r="L65" s="119">
        <v>1699144.5583333336</v>
      </c>
      <c r="M65" s="119">
        <f t="shared" si="1"/>
        <v>2466186.0376446666</v>
      </c>
      <c r="N65" s="133">
        <v>385714.36292549997</v>
      </c>
      <c r="O65" s="119">
        <v>164971.97966666668</v>
      </c>
      <c r="P65" s="119">
        <v>140896.81943999996</v>
      </c>
      <c r="Q65" s="119">
        <v>135074.93727999998</v>
      </c>
      <c r="R65" s="119">
        <v>91388.837500000009</v>
      </c>
      <c r="S65" s="119">
        <v>74.24499999999999</v>
      </c>
      <c r="T65" s="119">
        <v>2218.8745709999998</v>
      </c>
      <c r="U65" s="119">
        <v>1852.3330800000001</v>
      </c>
      <c r="V65" s="119">
        <v>0</v>
      </c>
      <c r="W65" s="119">
        <f t="shared" si="2"/>
        <v>922192.38946316659</v>
      </c>
      <c r="X65" s="119">
        <v>1699144.5583333336</v>
      </c>
      <c r="Y65" s="134">
        <f t="shared" si="3"/>
        <v>2621336.9477965003</v>
      </c>
    </row>
    <row r="66" spans="1:25" s="116" customFormat="1" ht="13" x14ac:dyDescent="0.3">
      <c r="A66" s="116">
        <v>61</v>
      </c>
      <c r="B66" s="116" t="s">
        <v>38</v>
      </c>
      <c r="C66" s="133">
        <v>39531.525746015024</v>
      </c>
      <c r="D66" s="119">
        <v>19828.209338518311</v>
      </c>
      <c r="E66" s="119">
        <v>39839.700000000004</v>
      </c>
      <c r="F66" s="119">
        <v>8019.8824999999997</v>
      </c>
      <c r="G66" s="119">
        <v>13.086666666666668</v>
      </c>
      <c r="H66" s="119">
        <v>143.12664359999999</v>
      </c>
      <c r="I66" s="119">
        <v>135.48983999999999</v>
      </c>
      <c r="J66" s="119">
        <v>0</v>
      </c>
      <c r="K66" s="119">
        <f t="shared" si="0"/>
        <v>107511.0207348</v>
      </c>
      <c r="L66" s="119">
        <v>137294.11499999999</v>
      </c>
      <c r="M66" s="119">
        <f t="shared" si="1"/>
        <v>244805.13573479999</v>
      </c>
      <c r="N66" s="133">
        <v>24880.181545800002</v>
      </c>
      <c r="O66" s="119">
        <v>21665.731666666663</v>
      </c>
      <c r="P66" s="119">
        <v>13794.299999999997</v>
      </c>
      <c r="Q66" s="119">
        <v>39839.700000000004</v>
      </c>
      <c r="R66" s="119">
        <v>8019.8824999999997</v>
      </c>
      <c r="S66" s="119">
        <v>13.086666666666668</v>
      </c>
      <c r="T66" s="119">
        <v>143.12664359999999</v>
      </c>
      <c r="U66" s="119">
        <v>135.48983999999999</v>
      </c>
      <c r="V66" s="119">
        <v>0</v>
      </c>
      <c r="W66" s="119">
        <f t="shared" si="2"/>
        <v>108491.49886273334</v>
      </c>
      <c r="X66" s="119">
        <v>137294.11499999999</v>
      </c>
      <c r="Y66" s="134">
        <f t="shared" si="3"/>
        <v>245785.61386273333</v>
      </c>
    </row>
    <row r="67" spans="1:25" s="116" customFormat="1" ht="13" x14ac:dyDescent="0.3">
      <c r="A67" s="116">
        <v>62</v>
      </c>
      <c r="B67" s="116" t="s">
        <v>38</v>
      </c>
      <c r="C67" s="133">
        <v>62720.449255915497</v>
      </c>
      <c r="D67" s="119">
        <v>21805.153909084507</v>
      </c>
      <c r="E67" s="119">
        <v>11019.246780000001</v>
      </c>
      <c r="F67" s="119">
        <v>13160.669166666668</v>
      </c>
      <c r="G67" s="119">
        <v>16.418333333333333</v>
      </c>
      <c r="H67" s="119">
        <v>238.32917999999995</v>
      </c>
      <c r="I67" s="119">
        <v>187.93440000000001</v>
      </c>
      <c r="J67" s="119">
        <v>0</v>
      </c>
      <c r="K67" s="119">
        <f t="shared" si="0"/>
        <v>109148.20102500002</v>
      </c>
      <c r="L67" s="119">
        <v>219898.26333333334</v>
      </c>
      <c r="M67" s="119">
        <f t="shared" si="1"/>
        <v>329046.46435833338</v>
      </c>
      <c r="N67" s="133">
        <v>41429.555789999991</v>
      </c>
      <c r="O67" s="119">
        <v>34242.421000000002</v>
      </c>
      <c r="P67" s="119">
        <v>14310.077129999998</v>
      </c>
      <c r="Q67" s="119">
        <v>11019.246780000001</v>
      </c>
      <c r="R67" s="119">
        <v>13160.669166666668</v>
      </c>
      <c r="S67" s="119">
        <v>16.418333333333333</v>
      </c>
      <c r="T67" s="119">
        <v>238.32917999999995</v>
      </c>
      <c r="U67" s="119">
        <v>187.93440000000001</v>
      </c>
      <c r="V67" s="119">
        <v>0</v>
      </c>
      <c r="W67" s="119">
        <f t="shared" si="2"/>
        <v>114604.65177999999</v>
      </c>
      <c r="X67" s="119">
        <v>219898.26333333334</v>
      </c>
      <c r="Y67" s="134">
        <f t="shared" si="3"/>
        <v>334502.91511333332</v>
      </c>
    </row>
    <row r="68" spans="1:25" s="116" customFormat="1" ht="13" x14ac:dyDescent="0.3">
      <c r="A68" s="116">
        <v>63</v>
      </c>
      <c r="B68" s="116" t="s">
        <v>38</v>
      </c>
      <c r="C68" s="133">
        <v>38412.141262630983</v>
      </c>
      <c r="D68" s="119">
        <v>20676.586707769013</v>
      </c>
      <c r="E68" s="119">
        <v>41237.008320000008</v>
      </c>
      <c r="F68" s="119">
        <v>7683.5541666666677</v>
      </c>
      <c r="G68" s="119">
        <v>11.900833333333331</v>
      </c>
      <c r="H68" s="119">
        <v>135.60540120000002</v>
      </c>
      <c r="I68" s="119">
        <v>114.06760000000001</v>
      </c>
      <c r="J68" s="119">
        <v>0</v>
      </c>
      <c r="K68" s="119">
        <f t="shared" si="0"/>
        <v>108270.8642916</v>
      </c>
      <c r="L68" s="119">
        <v>129435.07500000003</v>
      </c>
      <c r="M68" s="119">
        <f t="shared" si="1"/>
        <v>237705.93929160002</v>
      </c>
      <c r="N68" s="133">
        <v>23572.7389086</v>
      </c>
      <c r="O68" s="119">
        <v>21093.039000000001</v>
      </c>
      <c r="P68" s="119">
        <v>14529.43008</v>
      </c>
      <c r="Q68" s="119">
        <v>41237.008320000008</v>
      </c>
      <c r="R68" s="119">
        <v>7683.5541666666677</v>
      </c>
      <c r="S68" s="119">
        <v>11.900833333333331</v>
      </c>
      <c r="T68" s="119">
        <v>135.60540120000002</v>
      </c>
      <c r="U68" s="119">
        <v>114.06760000000001</v>
      </c>
      <c r="V68" s="119">
        <v>0</v>
      </c>
      <c r="W68" s="119">
        <f t="shared" si="2"/>
        <v>108377.3443098</v>
      </c>
      <c r="X68" s="119">
        <v>129435.07500000003</v>
      </c>
      <c r="Y68" s="134">
        <f t="shared" si="3"/>
        <v>237812.41930980003</v>
      </c>
    </row>
    <row r="69" spans="1:25" s="116" customFormat="1" ht="13" x14ac:dyDescent="0.3">
      <c r="A69" s="116">
        <v>64</v>
      </c>
      <c r="B69" s="116" t="s">
        <v>38</v>
      </c>
      <c r="C69" s="133">
        <v>70121.498712646004</v>
      </c>
      <c r="D69" s="119">
        <v>31029.409494287331</v>
      </c>
      <c r="E69" s="119">
        <v>51665.713230000001</v>
      </c>
      <c r="F69" s="119">
        <v>13047.1175</v>
      </c>
      <c r="G69" s="119">
        <v>20.450000000000003</v>
      </c>
      <c r="H69" s="119">
        <v>221.27252580000001</v>
      </c>
      <c r="I69" s="119">
        <v>258.64787999999999</v>
      </c>
      <c r="J69" s="119">
        <v>0</v>
      </c>
      <c r="K69" s="119">
        <f t="shared" si="0"/>
        <v>166364.10934273337</v>
      </c>
      <c r="L69" s="119">
        <v>219092.64749999996</v>
      </c>
      <c r="M69" s="119">
        <f t="shared" si="1"/>
        <v>385456.75684273336</v>
      </c>
      <c r="N69" s="133">
        <v>38464.540734899994</v>
      </c>
      <c r="O69" s="119">
        <v>38814.49966666667</v>
      </c>
      <c r="P69" s="119">
        <v>21615.632730000008</v>
      </c>
      <c r="Q69" s="119">
        <v>51665.713230000001</v>
      </c>
      <c r="R69" s="119">
        <v>13047.1175</v>
      </c>
      <c r="S69" s="119">
        <v>20.450000000000003</v>
      </c>
      <c r="T69" s="119">
        <v>221.27252580000001</v>
      </c>
      <c r="U69" s="119">
        <v>258.64787999999999</v>
      </c>
      <c r="V69" s="119">
        <v>0</v>
      </c>
      <c r="W69" s="119">
        <f t="shared" si="2"/>
        <v>164107.87426736669</v>
      </c>
      <c r="X69" s="119">
        <v>219092.64749999996</v>
      </c>
      <c r="Y69" s="134">
        <f t="shared" si="3"/>
        <v>383200.52176736668</v>
      </c>
    </row>
    <row r="70" spans="1:25" s="116" customFormat="1" ht="13" x14ac:dyDescent="0.3">
      <c r="A70" s="116">
        <v>65</v>
      </c>
      <c r="B70" s="116" t="s">
        <v>38</v>
      </c>
      <c r="C70" s="133">
        <v>109247.57707551173</v>
      </c>
      <c r="D70" s="119">
        <v>39416.100651821595</v>
      </c>
      <c r="E70" s="119">
        <v>57476.947359999998</v>
      </c>
      <c r="F70" s="119">
        <v>20628.066666666666</v>
      </c>
      <c r="G70" s="119">
        <v>29.488333333333333</v>
      </c>
      <c r="H70" s="119">
        <v>345.76090199999999</v>
      </c>
      <c r="I70" s="119">
        <v>344.97419999999994</v>
      </c>
      <c r="J70" s="119">
        <v>0</v>
      </c>
      <c r="K70" s="119">
        <f t="shared" si="0"/>
        <v>227488.91518933332</v>
      </c>
      <c r="L70" s="119">
        <v>340339.59333333332</v>
      </c>
      <c r="M70" s="119">
        <f t="shared" si="1"/>
        <v>567828.50852266664</v>
      </c>
      <c r="N70" s="133">
        <v>60104.770131000005</v>
      </c>
      <c r="O70" s="119">
        <v>60459.99733333334</v>
      </c>
      <c r="P70" s="119">
        <v>26770.97136</v>
      </c>
      <c r="Q70" s="119">
        <v>57476.947359999998</v>
      </c>
      <c r="R70" s="119">
        <v>20628.066666666666</v>
      </c>
      <c r="S70" s="119">
        <v>29.488333333333333</v>
      </c>
      <c r="T70" s="119">
        <v>345.76090199999999</v>
      </c>
      <c r="U70" s="119">
        <v>344.97419999999994</v>
      </c>
      <c r="V70" s="119">
        <v>0</v>
      </c>
      <c r="W70" s="119">
        <f t="shared" si="2"/>
        <v>226160.97628633335</v>
      </c>
      <c r="X70" s="119">
        <v>340339.59333333332</v>
      </c>
      <c r="Y70" s="134">
        <f t="shared" si="3"/>
        <v>566500.56961966667</v>
      </c>
    </row>
    <row r="71" spans="1:25" s="116" customFormat="1" ht="13" x14ac:dyDescent="0.3">
      <c r="A71" s="116">
        <v>66</v>
      </c>
      <c r="B71" s="116" t="s">
        <v>38</v>
      </c>
      <c r="C71" s="133">
        <v>32431.881021275116</v>
      </c>
      <c r="D71" s="119">
        <v>23423.089676991553</v>
      </c>
      <c r="E71" s="119">
        <v>45890.400000000016</v>
      </c>
      <c r="F71" s="119">
        <v>6199.3933333333343</v>
      </c>
      <c r="G71" s="119">
        <v>10.120833333333332</v>
      </c>
      <c r="H71" s="119">
        <v>104.8266648</v>
      </c>
      <c r="I71" s="119">
        <v>101.44068</v>
      </c>
      <c r="J71" s="119">
        <v>0</v>
      </c>
      <c r="K71" s="119">
        <f t="shared" ref="K71:K134" si="4">SUM(C71:J71)</f>
        <v>108161.15220973337</v>
      </c>
      <c r="L71" s="119">
        <v>103774.31</v>
      </c>
      <c r="M71" s="119">
        <f t="shared" ref="M71:M134" si="5">SUM(K71:L71)</f>
        <v>211935.46220973338</v>
      </c>
      <c r="N71" s="133">
        <v>18222.3685644</v>
      </c>
      <c r="O71" s="119">
        <v>17922.844333333338</v>
      </c>
      <c r="P71" s="119">
        <v>16977.600000000002</v>
      </c>
      <c r="Q71" s="119">
        <v>45890.400000000016</v>
      </c>
      <c r="R71" s="119">
        <v>6199.3933333333343</v>
      </c>
      <c r="S71" s="119">
        <v>10.120833333333332</v>
      </c>
      <c r="T71" s="119">
        <v>104.8266648</v>
      </c>
      <c r="U71" s="119">
        <v>101.44068</v>
      </c>
      <c r="V71" s="119">
        <v>0</v>
      </c>
      <c r="W71" s="119">
        <f t="shared" ref="W71:W134" si="6">SUM(N71:V71)</f>
        <v>105428.99440920002</v>
      </c>
      <c r="X71" s="119">
        <v>103774.31</v>
      </c>
      <c r="Y71" s="134">
        <f t="shared" ref="Y71:Y134" si="7">SUM(W71:X71)</f>
        <v>209203.30440920003</v>
      </c>
    </row>
    <row r="72" spans="1:25" s="116" customFormat="1" ht="13" x14ac:dyDescent="0.3">
      <c r="A72" s="116">
        <v>67</v>
      </c>
      <c r="B72" s="116" t="s">
        <v>38</v>
      </c>
      <c r="C72" s="133">
        <v>238545.21498226761</v>
      </c>
      <c r="D72" s="119">
        <v>118069.97710156573</v>
      </c>
      <c r="E72" s="119">
        <v>101762.23256666666</v>
      </c>
      <c r="F72" s="119">
        <v>53303.291666666657</v>
      </c>
      <c r="G72" s="119">
        <v>60.669999999999987</v>
      </c>
      <c r="H72" s="119">
        <v>1160.2867065</v>
      </c>
      <c r="I72" s="119">
        <v>997.97307999999987</v>
      </c>
      <c r="J72" s="119">
        <v>0</v>
      </c>
      <c r="K72" s="119">
        <f t="shared" si="4"/>
        <v>513899.64610366669</v>
      </c>
      <c r="L72" s="119">
        <v>954925.76250000007</v>
      </c>
      <c r="M72" s="119">
        <f t="shared" si="5"/>
        <v>1468825.4086036668</v>
      </c>
      <c r="N72" s="133">
        <v>201696.50581324997</v>
      </c>
      <c r="O72" s="119">
        <v>127248.455</v>
      </c>
      <c r="P72" s="119">
        <v>78868.78449000002</v>
      </c>
      <c r="Q72" s="119">
        <v>101762.23256666666</v>
      </c>
      <c r="R72" s="119">
        <v>53303.291666666657</v>
      </c>
      <c r="S72" s="119">
        <v>60.669999999999987</v>
      </c>
      <c r="T72" s="119">
        <v>1160.2867065</v>
      </c>
      <c r="U72" s="119">
        <v>997.97307999999987</v>
      </c>
      <c r="V72" s="119">
        <v>0</v>
      </c>
      <c r="W72" s="119">
        <f t="shared" si="6"/>
        <v>565098.19932308339</v>
      </c>
      <c r="X72" s="119">
        <v>954925.76250000007</v>
      </c>
      <c r="Y72" s="134">
        <f t="shared" si="7"/>
        <v>1520023.9618230835</v>
      </c>
    </row>
    <row r="73" spans="1:25" s="116" customFormat="1" ht="13" x14ac:dyDescent="0.3">
      <c r="A73" s="116">
        <v>68</v>
      </c>
      <c r="B73" s="116" t="s">
        <v>38</v>
      </c>
      <c r="C73" s="133">
        <v>50737.482520200945</v>
      </c>
      <c r="D73" s="119">
        <v>24661.347165932395</v>
      </c>
      <c r="E73" s="119">
        <v>45890.400000000016</v>
      </c>
      <c r="F73" s="119">
        <v>10973.7875</v>
      </c>
      <c r="G73" s="119">
        <v>16.298333333333336</v>
      </c>
      <c r="H73" s="119">
        <v>194.87406840000003</v>
      </c>
      <c r="I73" s="119">
        <v>191.21792000000002</v>
      </c>
      <c r="J73" s="119">
        <v>0</v>
      </c>
      <c r="K73" s="119">
        <f t="shared" si="4"/>
        <v>132665.40750786671</v>
      </c>
      <c r="L73" s="119">
        <v>183008.28666666665</v>
      </c>
      <c r="M73" s="119">
        <f t="shared" si="5"/>
        <v>315673.69417453336</v>
      </c>
      <c r="N73" s="133">
        <v>33875.608890199997</v>
      </c>
      <c r="O73" s="119">
        <v>27675.833666666673</v>
      </c>
      <c r="P73" s="119">
        <v>16977.600000000002</v>
      </c>
      <c r="Q73" s="119">
        <v>45890.400000000016</v>
      </c>
      <c r="R73" s="119">
        <v>10973.7875</v>
      </c>
      <c r="S73" s="119">
        <v>16.298333333333336</v>
      </c>
      <c r="T73" s="119">
        <v>194.87406840000003</v>
      </c>
      <c r="U73" s="119">
        <v>191.21792000000002</v>
      </c>
      <c r="V73" s="119">
        <v>0</v>
      </c>
      <c r="W73" s="119">
        <f t="shared" si="6"/>
        <v>135795.62037860003</v>
      </c>
      <c r="X73" s="119">
        <v>183008.28666666665</v>
      </c>
      <c r="Y73" s="134">
        <f t="shared" si="7"/>
        <v>318803.90704526671</v>
      </c>
    </row>
    <row r="74" spans="1:25" s="116" customFormat="1" ht="13" x14ac:dyDescent="0.3">
      <c r="A74" s="116">
        <v>69</v>
      </c>
      <c r="B74" s="116" t="s">
        <v>38</v>
      </c>
      <c r="C74" s="133">
        <v>52855.999646841308</v>
      </c>
      <c r="D74" s="119">
        <v>36165.508997025354</v>
      </c>
      <c r="E74" s="119">
        <v>56550.758399999999</v>
      </c>
      <c r="F74" s="119">
        <v>11477.961666666664</v>
      </c>
      <c r="G74" s="119">
        <v>8.2433333333333341</v>
      </c>
      <c r="H74" s="119">
        <v>186.73712160000002</v>
      </c>
      <c r="I74" s="119">
        <v>232.46421333333333</v>
      </c>
      <c r="J74" s="119">
        <v>0</v>
      </c>
      <c r="K74" s="119">
        <f t="shared" si="4"/>
        <v>157477.67337879998</v>
      </c>
      <c r="L74" s="119">
        <v>174173.97749999998</v>
      </c>
      <c r="M74" s="119">
        <f t="shared" si="5"/>
        <v>331651.65087879996</v>
      </c>
      <c r="N74" s="133">
        <v>32461.136304800002</v>
      </c>
      <c r="O74" s="119">
        <v>29022.854333333333</v>
      </c>
      <c r="P74" s="119">
        <v>25949.318400000004</v>
      </c>
      <c r="Q74" s="119">
        <v>56550.758399999999</v>
      </c>
      <c r="R74" s="119">
        <v>11477.961666666664</v>
      </c>
      <c r="S74" s="119">
        <v>8.2433333333333341</v>
      </c>
      <c r="T74" s="119">
        <v>186.73712160000002</v>
      </c>
      <c r="U74" s="119">
        <v>232.46421333333333</v>
      </c>
      <c r="V74" s="119">
        <v>0</v>
      </c>
      <c r="W74" s="119">
        <f t="shared" si="6"/>
        <v>155889.47377306665</v>
      </c>
      <c r="X74" s="119">
        <v>174173.97749999998</v>
      </c>
      <c r="Y74" s="134">
        <f t="shared" si="7"/>
        <v>330063.45127306663</v>
      </c>
    </row>
    <row r="75" spans="1:25" s="116" customFormat="1" ht="13" x14ac:dyDescent="0.3">
      <c r="A75" s="116">
        <v>70</v>
      </c>
      <c r="B75" s="116" t="s">
        <v>38</v>
      </c>
      <c r="C75" s="133">
        <v>68149.695745515492</v>
      </c>
      <c r="D75" s="119">
        <v>25501.568152617841</v>
      </c>
      <c r="E75" s="119">
        <v>46683.703440000012</v>
      </c>
      <c r="F75" s="119">
        <v>12676.311666666668</v>
      </c>
      <c r="G75" s="119">
        <v>19.731666666666666</v>
      </c>
      <c r="H75" s="119">
        <v>215.05654440000001</v>
      </c>
      <c r="I75" s="119">
        <v>204.04571999999999</v>
      </c>
      <c r="J75" s="119">
        <v>0</v>
      </c>
      <c r="K75" s="119">
        <f t="shared" si="4"/>
        <v>153450.11293586667</v>
      </c>
      <c r="L75" s="119">
        <v>211191.255</v>
      </c>
      <c r="M75" s="119">
        <f t="shared" si="5"/>
        <v>364641.3679358667</v>
      </c>
      <c r="N75" s="133">
        <v>37383.995968199997</v>
      </c>
      <c r="O75" s="119">
        <v>37722.971000000005</v>
      </c>
      <c r="P75" s="119">
        <v>17412.19512</v>
      </c>
      <c r="Q75" s="119">
        <v>46683.703440000012</v>
      </c>
      <c r="R75" s="119">
        <v>12676.311666666668</v>
      </c>
      <c r="S75" s="119">
        <v>19.731666666666666</v>
      </c>
      <c r="T75" s="119">
        <v>215.05654440000001</v>
      </c>
      <c r="U75" s="119">
        <v>204.04571999999999</v>
      </c>
      <c r="V75" s="119">
        <v>0</v>
      </c>
      <c r="W75" s="119">
        <f t="shared" si="6"/>
        <v>152318.01112593332</v>
      </c>
      <c r="X75" s="119">
        <v>211191.255</v>
      </c>
      <c r="Y75" s="134">
        <f t="shared" si="7"/>
        <v>363509.26612593333</v>
      </c>
    </row>
    <row r="76" spans="1:25" s="116" customFormat="1" ht="13" x14ac:dyDescent="0.3">
      <c r="A76" s="116">
        <v>71</v>
      </c>
      <c r="B76" s="116" t="s">
        <v>38</v>
      </c>
      <c r="C76" s="133">
        <v>4754.9146586535198</v>
      </c>
      <c r="D76" s="119">
        <v>6344.0207345464796</v>
      </c>
      <c r="E76" s="119">
        <v>22494.359999999997</v>
      </c>
      <c r="F76" s="119">
        <v>1186.4758333333334</v>
      </c>
      <c r="G76" s="119">
        <v>1.8708333333333333</v>
      </c>
      <c r="H76" s="119">
        <v>21.749469599999998</v>
      </c>
      <c r="I76" s="119">
        <v>44.17624</v>
      </c>
      <c r="J76" s="119">
        <v>0</v>
      </c>
      <c r="K76" s="119">
        <f t="shared" si="4"/>
        <v>34847.567769466659</v>
      </c>
      <c r="L76" s="119">
        <v>20776.184166666662</v>
      </c>
      <c r="M76" s="119">
        <f t="shared" si="5"/>
        <v>55623.751936133325</v>
      </c>
      <c r="N76" s="133">
        <v>3780.7827987999995</v>
      </c>
      <c r="O76" s="119">
        <v>2552.6550000000002</v>
      </c>
      <c r="P76" s="119">
        <v>4668.8399999999992</v>
      </c>
      <c r="Q76" s="119">
        <v>22494.359999999997</v>
      </c>
      <c r="R76" s="119">
        <v>1186.4758333333334</v>
      </c>
      <c r="S76" s="119">
        <v>1.8708333333333333</v>
      </c>
      <c r="T76" s="119">
        <v>21.749469599999998</v>
      </c>
      <c r="U76" s="119">
        <v>44.17624</v>
      </c>
      <c r="V76" s="119">
        <v>0</v>
      </c>
      <c r="W76" s="119">
        <f t="shared" si="6"/>
        <v>34750.91017506666</v>
      </c>
      <c r="X76" s="119">
        <v>20776.184166666662</v>
      </c>
      <c r="Y76" s="134">
        <f t="shared" si="7"/>
        <v>55527.094341733318</v>
      </c>
    </row>
    <row r="77" spans="1:25" s="116" customFormat="1" ht="13" x14ac:dyDescent="0.3">
      <c r="A77" s="116">
        <v>72</v>
      </c>
      <c r="B77" s="116" t="s">
        <v>38</v>
      </c>
      <c r="C77" s="133">
        <v>46293.277007239994</v>
      </c>
      <c r="D77" s="119">
        <v>18926.992294746669</v>
      </c>
      <c r="E77" s="119">
        <v>37953.0404958</v>
      </c>
      <c r="F77" s="119">
        <v>9247.8058333333338</v>
      </c>
      <c r="G77" s="119">
        <v>12.3125</v>
      </c>
      <c r="H77" s="119">
        <v>171.04550786000001</v>
      </c>
      <c r="I77" s="119">
        <v>168.30081556666667</v>
      </c>
      <c r="J77" s="119">
        <v>0</v>
      </c>
      <c r="K77" s="119">
        <f t="shared" si="4"/>
        <v>112772.77445454667</v>
      </c>
      <c r="L77" s="119">
        <v>155340.01583333334</v>
      </c>
      <c r="M77" s="119">
        <f t="shared" si="5"/>
        <v>268112.79028787999</v>
      </c>
      <c r="N77" s="133">
        <v>29733.410782996667</v>
      </c>
      <c r="O77" s="119">
        <v>25331.155999999999</v>
      </c>
      <c r="P77" s="119">
        <v>12801.720100199998</v>
      </c>
      <c r="Q77" s="119">
        <v>37953.0404958</v>
      </c>
      <c r="R77" s="119">
        <v>9247.8058333333338</v>
      </c>
      <c r="S77" s="119">
        <v>12.3125</v>
      </c>
      <c r="T77" s="119">
        <v>171.04550786000001</v>
      </c>
      <c r="U77" s="119">
        <v>168.30081556666667</v>
      </c>
      <c r="V77" s="119">
        <v>0</v>
      </c>
      <c r="W77" s="119">
        <f t="shared" si="6"/>
        <v>115418.79203575666</v>
      </c>
      <c r="X77" s="119">
        <v>155340.01583333334</v>
      </c>
      <c r="Y77" s="134">
        <f t="shared" si="7"/>
        <v>270758.80786909</v>
      </c>
    </row>
    <row r="78" spans="1:25" s="116" customFormat="1" ht="13" x14ac:dyDescent="0.3">
      <c r="A78" s="116">
        <v>73</v>
      </c>
      <c r="B78" s="116" t="s">
        <v>38</v>
      </c>
      <c r="C78" s="133">
        <v>67024.374659712688</v>
      </c>
      <c r="D78" s="119">
        <v>24103.810709087324</v>
      </c>
      <c r="E78" s="119">
        <v>44579.414999999986</v>
      </c>
      <c r="F78" s="119">
        <v>12389.922500000001</v>
      </c>
      <c r="G78" s="119">
        <v>17.787499999999998</v>
      </c>
      <c r="H78" s="119">
        <v>219.26951639999996</v>
      </c>
      <c r="I78" s="119">
        <v>202.42752000000004</v>
      </c>
      <c r="J78" s="119">
        <v>0</v>
      </c>
      <c r="K78" s="119">
        <f t="shared" si="4"/>
        <v>148537.00740519998</v>
      </c>
      <c r="L78" s="119">
        <v>208832.18666666668</v>
      </c>
      <c r="M78" s="119">
        <f t="shared" si="5"/>
        <v>357369.19407186669</v>
      </c>
      <c r="N78" s="133">
        <v>38116.350934199996</v>
      </c>
      <c r="O78" s="119">
        <v>37008.741000000002</v>
      </c>
      <c r="P78" s="119">
        <v>16287.885000000002</v>
      </c>
      <c r="Q78" s="119">
        <v>44579.414999999986</v>
      </c>
      <c r="R78" s="119">
        <v>12389.922500000001</v>
      </c>
      <c r="S78" s="119">
        <v>17.787499999999998</v>
      </c>
      <c r="T78" s="119">
        <v>219.26951639999996</v>
      </c>
      <c r="U78" s="119">
        <v>202.42752000000004</v>
      </c>
      <c r="V78" s="119">
        <v>0</v>
      </c>
      <c r="W78" s="119">
        <f t="shared" si="6"/>
        <v>148821.79897060001</v>
      </c>
      <c r="X78" s="119">
        <v>208832.18666666668</v>
      </c>
      <c r="Y78" s="134">
        <f t="shared" si="7"/>
        <v>357653.98563726665</v>
      </c>
    </row>
    <row r="79" spans="1:25" s="116" customFormat="1" ht="13" x14ac:dyDescent="0.3">
      <c r="A79" s="116">
        <v>74</v>
      </c>
      <c r="B79" s="116" t="s">
        <v>38</v>
      </c>
      <c r="C79" s="133">
        <v>45203.105752882635</v>
      </c>
      <c r="D79" s="119">
        <v>17330.189001117371</v>
      </c>
      <c r="E79" s="119">
        <v>36040.816559999992</v>
      </c>
      <c r="F79" s="119">
        <v>8707.9541666666664</v>
      </c>
      <c r="G79" s="119">
        <v>13.410833333333331</v>
      </c>
      <c r="H79" s="119">
        <v>149.646942</v>
      </c>
      <c r="I79" s="119">
        <v>139.91664</v>
      </c>
      <c r="J79" s="119">
        <v>0</v>
      </c>
      <c r="K79" s="119">
        <f t="shared" si="4"/>
        <v>107585.03989599999</v>
      </c>
      <c r="L79" s="119">
        <v>145557.91166666665</v>
      </c>
      <c r="M79" s="119">
        <f t="shared" si="5"/>
        <v>253142.95156266663</v>
      </c>
      <c r="N79" s="133">
        <v>26013.626751</v>
      </c>
      <c r="O79" s="119">
        <v>24938.958666666669</v>
      </c>
      <c r="P79" s="119">
        <v>11795.690639999999</v>
      </c>
      <c r="Q79" s="119">
        <v>36040.816559999992</v>
      </c>
      <c r="R79" s="119">
        <v>8707.9541666666664</v>
      </c>
      <c r="S79" s="119">
        <v>13.410833333333331</v>
      </c>
      <c r="T79" s="119">
        <v>149.646942</v>
      </c>
      <c r="U79" s="119">
        <v>139.91664</v>
      </c>
      <c r="V79" s="119">
        <v>0</v>
      </c>
      <c r="W79" s="119">
        <f t="shared" si="6"/>
        <v>107800.02119966666</v>
      </c>
      <c r="X79" s="119">
        <v>145557.91166666665</v>
      </c>
      <c r="Y79" s="134">
        <f t="shared" si="7"/>
        <v>253357.93286633331</v>
      </c>
    </row>
    <row r="80" spans="1:25" s="116" customFormat="1" ht="13" x14ac:dyDescent="0.3">
      <c r="A80" s="116">
        <v>75</v>
      </c>
      <c r="B80" s="116" t="s">
        <v>38</v>
      </c>
      <c r="C80" s="133">
        <v>58988.265617881691</v>
      </c>
      <c r="D80" s="119">
        <v>21923.03329258498</v>
      </c>
      <c r="E80" s="119">
        <v>41524.834890000006</v>
      </c>
      <c r="F80" s="119">
        <v>11877.733333333332</v>
      </c>
      <c r="G80" s="119">
        <v>16.502500000000001</v>
      </c>
      <c r="H80" s="119">
        <v>211.99073639999997</v>
      </c>
      <c r="I80" s="119">
        <v>183.48032000000001</v>
      </c>
      <c r="J80" s="119">
        <v>0</v>
      </c>
      <c r="K80" s="119">
        <f t="shared" si="4"/>
        <v>134725.84069020001</v>
      </c>
      <c r="L80" s="119">
        <v>200386.46666666665</v>
      </c>
      <c r="M80" s="119">
        <f t="shared" si="5"/>
        <v>335112.30735686666</v>
      </c>
      <c r="N80" s="133">
        <v>36851.056344200006</v>
      </c>
      <c r="O80" s="119">
        <v>32347.824000000004</v>
      </c>
      <c r="P80" s="119">
        <v>14680.85691</v>
      </c>
      <c r="Q80" s="119">
        <v>41524.834890000006</v>
      </c>
      <c r="R80" s="119">
        <v>11877.733333333332</v>
      </c>
      <c r="S80" s="119">
        <v>16.502500000000001</v>
      </c>
      <c r="T80" s="119">
        <v>211.99073639999997</v>
      </c>
      <c r="U80" s="119">
        <v>183.48032000000001</v>
      </c>
      <c r="V80" s="119">
        <v>0</v>
      </c>
      <c r="W80" s="119">
        <f t="shared" si="6"/>
        <v>137694.27903393336</v>
      </c>
      <c r="X80" s="119">
        <v>200386.46666666665</v>
      </c>
      <c r="Y80" s="134">
        <f t="shared" si="7"/>
        <v>338080.74570059997</v>
      </c>
    </row>
    <row r="81" spans="1:25" s="116" customFormat="1" ht="13" x14ac:dyDescent="0.3">
      <c r="A81" s="116">
        <v>76</v>
      </c>
      <c r="B81" s="116" t="s">
        <v>38</v>
      </c>
      <c r="C81" s="133">
        <v>111374.56788924131</v>
      </c>
      <c r="D81" s="119">
        <v>60540.722760825367</v>
      </c>
      <c r="E81" s="119">
        <v>74266</v>
      </c>
      <c r="F81" s="119">
        <v>22632.966666666664</v>
      </c>
      <c r="G81" s="119">
        <v>33.240833333333327</v>
      </c>
      <c r="H81" s="119">
        <v>406.27243019999992</v>
      </c>
      <c r="I81" s="119">
        <v>337.97316000000001</v>
      </c>
      <c r="J81" s="119">
        <v>0</v>
      </c>
      <c r="K81" s="119">
        <f t="shared" si="4"/>
        <v>269591.74374026671</v>
      </c>
      <c r="L81" s="119">
        <v>382360.84249999997</v>
      </c>
      <c r="M81" s="119">
        <f t="shared" si="5"/>
        <v>651952.58624026668</v>
      </c>
      <c r="N81" s="133">
        <v>70623.690783099984</v>
      </c>
      <c r="O81" s="119">
        <v>61004.503333333334</v>
      </c>
      <c r="P81" s="119">
        <v>42444</v>
      </c>
      <c r="Q81" s="119">
        <v>74266</v>
      </c>
      <c r="R81" s="119">
        <v>22632.966666666664</v>
      </c>
      <c r="S81" s="119">
        <v>33.240833333333327</v>
      </c>
      <c r="T81" s="119">
        <v>406.27243019999992</v>
      </c>
      <c r="U81" s="119">
        <v>337.97316000000001</v>
      </c>
      <c r="V81" s="119">
        <v>0</v>
      </c>
      <c r="W81" s="119">
        <f t="shared" si="6"/>
        <v>271748.64720663335</v>
      </c>
      <c r="X81" s="119">
        <v>382360.84249999997</v>
      </c>
      <c r="Y81" s="134">
        <f t="shared" si="7"/>
        <v>654109.48970663338</v>
      </c>
    </row>
    <row r="82" spans="1:25" s="116" customFormat="1" ht="13" x14ac:dyDescent="0.3">
      <c r="A82" s="116">
        <v>77</v>
      </c>
      <c r="B82" s="116" t="s">
        <v>38</v>
      </c>
      <c r="C82" s="133">
        <v>53882.958065620653</v>
      </c>
      <c r="D82" s="119">
        <v>27368.338994912676</v>
      </c>
      <c r="E82" s="119">
        <v>48777.171600000001</v>
      </c>
      <c r="F82" s="119">
        <v>10804.529166666665</v>
      </c>
      <c r="G82" s="119">
        <v>16.368333333333332</v>
      </c>
      <c r="H82" s="119">
        <v>196.3096716</v>
      </c>
      <c r="I82" s="119">
        <v>186.92008000000001</v>
      </c>
      <c r="J82" s="119">
        <v>0</v>
      </c>
      <c r="K82" s="119">
        <f t="shared" si="4"/>
        <v>141232.59591213334</v>
      </c>
      <c r="L82" s="119">
        <v>183283.44333333336</v>
      </c>
      <c r="M82" s="119">
        <f t="shared" si="5"/>
        <v>324516.0392454667</v>
      </c>
      <c r="N82" s="133">
        <v>34125.164579799995</v>
      </c>
      <c r="O82" s="119">
        <v>29516.825666666668</v>
      </c>
      <c r="P82" s="119">
        <v>19053.1116</v>
      </c>
      <c r="Q82" s="119">
        <v>48777.171600000001</v>
      </c>
      <c r="R82" s="119">
        <v>10804.529166666665</v>
      </c>
      <c r="S82" s="119">
        <v>16.368333333333332</v>
      </c>
      <c r="T82" s="119">
        <v>196.3096716</v>
      </c>
      <c r="U82" s="119">
        <v>186.92008000000001</v>
      </c>
      <c r="V82" s="119">
        <v>0</v>
      </c>
      <c r="W82" s="119">
        <f t="shared" si="6"/>
        <v>142676.40069806669</v>
      </c>
      <c r="X82" s="119">
        <v>183283.44333333336</v>
      </c>
      <c r="Y82" s="134">
        <f t="shared" si="7"/>
        <v>325959.84403140005</v>
      </c>
    </row>
    <row r="83" spans="1:25" s="116" customFormat="1" ht="13" x14ac:dyDescent="0.3">
      <c r="A83" s="116">
        <v>78</v>
      </c>
      <c r="B83" s="116" t="s">
        <v>38</v>
      </c>
      <c r="C83" s="133">
        <v>6519.5705054723012</v>
      </c>
      <c r="D83" s="119">
        <v>3096.8701967943657</v>
      </c>
      <c r="E83" s="119">
        <v>17668.433729999997</v>
      </c>
      <c r="F83" s="119">
        <v>1407.1741666666667</v>
      </c>
      <c r="G83" s="119">
        <v>2.2291666666666665</v>
      </c>
      <c r="H83" s="119">
        <v>24.6671418</v>
      </c>
      <c r="I83" s="119">
        <v>25.145339999999994</v>
      </c>
      <c r="J83" s="119">
        <v>0</v>
      </c>
      <c r="K83" s="119">
        <f t="shared" si="4"/>
        <v>28744.090247399999</v>
      </c>
      <c r="L83" s="119">
        <v>23666.66</v>
      </c>
      <c r="M83" s="119">
        <f t="shared" si="5"/>
        <v>52410.750247399999</v>
      </c>
      <c r="N83" s="133">
        <v>4287.9714829000004</v>
      </c>
      <c r="O83" s="119">
        <v>3560.6303333333331</v>
      </c>
      <c r="P83" s="119">
        <v>2129.89887</v>
      </c>
      <c r="Q83" s="119">
        <v>17668.433729999997</v>
      </c>
      <c r="R83" s="119">
        <v>1407.1741666666667</v>
      </c>
      <c r="S83" s="119">
        <v>2.2291666666666665</v>
      </c>
      <c r="T83" s="119">
        <v>24.6671418</v>
      </c>
      <c r="U83" s="119">
        <v>25.145339999999994</v>
      </c>
      <c r="V83" s="119">
        <v>0</v>
      </c>
      <c r="W83" s="119">
        <f t="shared" si="6"/>
        <v>29106.150231366664</v>
      </c>
      <c r="X83" s="119">
        <v>23666.66</v>
      </c>
      <c r="Y83" s="134">
        <f t="shared" si="7"/>
        <v>52772.81023136666</v>
      </c>
    </row>
    <row r="84" spans="1:25" s="116" customFormat="1" ht="13" x14ac:dyDescent="0.3">
      <c r="A84" s="116">
        <v>79</v>
      </c>
      <c r="B84" s="116" t="s">
        <v>38</v>
      </c>
      <c r="C84" s="133">
        <v>69354.012987429116</v>
      </c>
      <c r="D84" s="119">
        <v>67548.172518304229</v>
      </c>
      <c r="E84" s="119">
        <v>79504.540000000023</v>
      </c>
      <c r="F84" s="119">
        <v>14443.644166666667</v>
      </c>
      <c r="G84" s="119">
        <v>20.632499999999997</v>
      </c>
      <c r="H84" s="119">
        <v>262.46439719999995</v>
      </c>
      <c r="I84" s="119">
        <v>215.09784000000002</v>
      </c>
      <c r="J84" s="119">
        <v>0</v>
      </c>
      <c r="K84" s="119">
        <f t="shared" si="4"/>
        <v>231348.56440960008</v>
      </c>
      <c r="L84" s="119">
        <v>243954.00250000003</v>
      </c>
      <c r="M84" s="119">
        <f t="shared" si="5"/>
        <v>475302.56690960011</v>
      </c>
      <c r="N84" s="133">
        <v>45625.0610466</v>
      </c>
      <c r="O84" s="119">
        <v>37876.638666666666</v>
      </c>
      <c r="P84" s="119">
        <v>49383.594000000005</v>
      </c>
      <c r="Q84" s="119">
        <v>79504.540000000023</v>
      </c>
      <c r="R84" s="119">
        <v>14443.644166666667</v>
      </c>
      <c r="S84" s="119">
        <v>20.632499999999997</v>
      </c>
      <c r="T84" s="119">
        <v>262.46439719999995</v>
      </c>
      <c r="U84" s="119">
        <v>215.09784000000002</v>
      </c>
      <c r="V84" s="119">
        <v>0</v>
      </c>
      <c r="W84" s="119">
        <f t="shared" si="6"/>
        <v>227331.67261713339</v>
      </c>
      <c r="X84" s="119">
        <v>243954.00250000003</v>
      </c>
      <c r="Y84" s="134">
        <f t="shared" si="7"/>
        <v>471285.67511713342</v>
      </c>
    </row>
    <row r="85" spans="1:25" s="116" customFormat="1" ht="13" x14ac:dyDescent="0.3">
      <c r="A85" s="116">
        <v>80</v>
      </c>
      <c r="B85" s="116" t="s">
        <v>38</v>
      </c>
      <c r="C85" s="133">
        <v>33836.997557117371</v>
      </c>
      <c r="D85" s="119">
        <v>28903.267155549296</v>
      </c>
      <c r="E85" s="119">
        <v>51160.75968000001</v>
      </c>
      <c r="F85" s="119">
        <v>6566.1183333333347</v>
      </c>
      <c r="G85" s="119">
        <v>11.076666666666668</v>
      </c>
      <c r="H85" s="119">
        <v>108.83494800000001</v>
      </c>
      <c r="I85" s="119">
        <v>107.90231999999997</v>
      </c>
      <c r="J85" s="119">
        <v>0</v>
      </c>
      <c r="K85" s="119">
        <f t="shared" si="4"/>
        <v>120694.95666066666</v>
      </c>
      <c r="L85" s="119">
        <v>108493.34833333333</v>
      </c>
      <c r="M85" s="119">
        <f t="shared" si="5"/>
        <v>229188.30499400001</v>
      </c>
      <c r="N85" s="133">
        <v>18919.141793999999</v>
      </c>
      <c r="O85" s="119">
        <v>18705.628333333334</v>
      </c>
      <c r="P85" s="119">
        <v>21167.671679999999</v>
      </c>
      <c r="Q85" s="119">
        <v>51160.75968000001</v>
      </c>
      <c r="R85" s="119">
        <v>6566.1183333333347</v>
      </c>
      <c r="S85" s="119">
        <v>11.076666666666668</v>
      </c>
      <c r="T85" s="119">
        <v>108.83494800000001</v>
      </c>
      <c r="U85" s="119">
        <v>107.90231999999997</v>
      </c>
      <c r="V85" s="119">
        <v>0</v>
      </c>
      <c r="W85" s="119">
        <f t="shared" si="6"/>
        <v>116747.13375533333</v>
      </c>
      <c r="X85" s="119">
        <v>108493.34833333333</v>
      </c>
      <c r="Y85" s="134">
        <f t="shared" si="7"/>
        <v>225240.48208866664</v>
      </c>
    </row>
    <row r="86" spans="1:25" s="116" customFormat="1" ht="13" x14ac:dyDescent="0.3">
      <c r="A86" s="116">
        <v>81</v>
      </c>
      <c r="B86" s="116" t="s">
        <v>38</v>
      </c>
      <c r="C86" s="133">
        <v>20952.410399953991</v>
      </c>
      <c r="D86" s="119">
        <v>16984.199819412675</v>
      </c>
      <c r="E86" s="119">
        <v>37096.716000000008</v>
      </c>
      <c r="F86" s="119">
        <v>4275.5966666666673</v>
      </c>
      <c r="G86" s="119">
        <v>6.59</v>
      </c>
      <c r="H86" s="119">
        <v>72.181898099999998</v>
      </c>
      <c r="I86" s="119">
        <v>110.56956000000001</v>
      </c>
      <c r="J86" s="119">
        <v>0</v>
      </c>
      <c r="K86" s="119">
        <f t="shared" si="4"/>
        <v>79498.264344133335</v>
      </c>
      <c r="L86" s="119">
        <v>70577.881666666668</v>
      </c>
      <c r="M86" s="119">
        <f t="shared" si="5"/>
        <v>150076.1460108</v>
      </c>
      <c r="N86" s="133">
        <v>12547.61995305</v>
      </c>
      <c r="O86" s="119">
        <v>11526.484333333332</v>
      </c>
      <c r="P86" s="119">
        <v>12351.204</v>
      </c>
      <c r="Q86" s="119">
        <v>37096.716000000008</v>
      </c>
      <c r="R86" s="119">
        <v>4275.5966666666673</v>
      </c>
      <c r="S86" s="119">
        <v>6.59</v>
      </c>
      <c r="T86" s="119">
        <v>72.181898099999998</v>
      </c>
      <c r="U86" s="119">
        <v>110.56956000000001</v>
      </c>
      <c r="V86" s="119">
        <v>0</v>
      </c>
      <c r="W86" s="119">
        <f t="shared" si="6"/>
        <v>77986.962411150002</v>
      </c>
      <c r="X86" s="119">
        <v>70577.881666666668</v>
      </c>
      <c r="Y86" s="134">
        <f t="shared" si="7"/>
        <v>148564.84407781667</v>
      </c>
    </row>
    <row r="87" spans="1:25" s="116" customFormat="1" ht="13" x14ac:dyDescent="0.3">
      <c r="A87" s="116">
        <v>82</v>
      </c>
      <c r="B87" s="116" t="s">
        <v>38</v>
      </c>
      <c r="C87" s="133">
        <v>5256.4133269633803</v>
      </c>
      <c r="D87" s="119">
        <v>5837.1439462366206</v>
      </c>
      <c r="E87" s="119">
        <v>22040.04207</v>
      </c>
      <c r="F87" s="119">
        <v>773.38249999999982</v>
      </c>
      <c r="G87" s="119">
        <v>0.1925</v>
      </c>
      <c r="H87" s="119">
        <v>7.3936445999999991</v>
      </c>
      <c r="I87" s="119">
        <v>63.868480000000005</v>
      </c>
      <c r="J87" s="119">
        <v>0</v>
      </c>
      <c r="K87" s="119">
        <f t="shared" si="4"/>
        <v>33978.436467799991</v>
      </c>
      <c r="L87" s="119">
        <v>9298.7566666666662</v>
      </c>
      <c r="M87" s="119">
        <f t="shared" si="5"/>
        <v>43277.193134466659</v>
      </c>
      <c r="N87" s="133">
        <v>1285.2618863</v>
      </c>
      <c r="O87" s="119">
        <v>3017.7349999999992</v>
      </c>
      <c r="P87" s="119">
        <v>4429.8213300000007</v>
      </c>
      <c r="Q87" s="119">
        <v>22040.04207</v>
      </c>
      <c r="R87" s="119">
        <v>773.38249999999982</v>
      </c>
      <c r="S87" s="119">
        <v>0.1925</v>
      </c>
      <c r="T87" s="119">
        <v>7.3936445999999991</v>
      </c>
      <c r="U87" s="119">
        <v>63.868480000000005</v>
      </c>
      <c r="V87" s="119">
        <v>0</v>
      </c>
      <c r="W87" s="119">
        <f t="shared" si="6"/>
        <v>31617.6974109</v>
      </c>
      <c r="X87" s="119">
        <v>9298.7566666666662</v>
      </c>
      <c r="Y87" s="134">
        <f t="shared" si="7"/>
        <v>40916.454077566668</v>
      </c>
    </row>
    <row r="88" spans="1:25" s="116" customFormat="1" ht="13" x14ac:dyDescent="0.3">
      <c r="A88" s="116">
        <v>83</v>
      </c>
      <c r="B88" s="116" t="s">
        <v>38</v>
      </c>
      <c r="C88" s="133">
        <v>160692.20621702538</v>
      </c>
      <c r="D88" s="119">
        <v>104027.84105937464</v>
      </c>
      <c r="E88" s="119">
        <v>97695.25</v>
      </c>
      <c r="F88" s="119">
        <v>35746.677500000005</v>
      </c>
      <c r="G88" s="119">
        <v>49.929166666666674</v>
      </c>
      <c r="H88" s="119">
        <v>646.39780919999987</v>
      </c>
      <c r="I88" s="119">
        <v>603.01200000000006</v>
      </c>
      <c r="J88" s="119">
        <v>0</v>
      </c>
      <c r="K88" s="119">
        <f t="shared" si="4"/>
        <v>399461.31375226664</v>
      </c>
      <c r="L88" s="119">
        <v>600049.34166666679</v>
      </c>
      <c r="M88" s="119">
        <f t="shared" si="5"/>
        <v>999510.65541893337</v>
      </c>
      <c r="N88" s="133">
        <v>112365.4858326</v>
      </c>
      <c r="O88" s="119">
        <v>87309.40800000001</v>
      </c>
      <c r="P88" s="119">
        <v>73481.174999999988</v>
      </c>
      <c r="Q88" s="119">
        <v>97695.25</v>
      </c>
      <c r="R88" s="119">
        <v>35746.677500000005</v>
      </c>
      <c r="S88" s="119">
        <v>49.929166666666674</v>
      </c>
      <c r="T88" s="119">
        <v>646.39780919999987</v>
      </c>
      <c r="U88" s="119">
        <v>603.01200000000006</v>
      </c>
      <c r="V88" s="119">
        <v>0</v>
      </c>
      <c r="W88" s="119">
        <f t="shared" si="6"/>
        <v>407897.33530846663</v>
      </c>
      <c r="X88" s="119">
        <v>600049.34166666679</v>
      </c>
      <c r="Y88" s="134">
        <f t="shared" si="7"/>
        <v>1007946.6769751334</v>
      </c>
    </row>
    <row r="89" spans="1:25" s="116" customFormat="1" ht="13" x14ac:dyDescent="0.3">
      <c r="A89" s="116">
        <v>84</v>
      </c>
      <c r="B89" s="116" t="s">
        <v>38</v>
      </c>
      <c r="C89" s="133">
        <v>159921.84187067044</v>
      </c>
      <c r="D89" s="119">
        <v>59458.984322129596</v>
      </c>
      <c r="E89" s="119">
        <v>72940.131399999998</v>
      </c>
      <c r="F89" s="119">
        <v>29263.349166666667</v>
      </c>
      <c r="G89" s="119">
        <v>42.706666666666671</v>
      </c>
      <c r="H89" s="119">
        <v>492.98136840000001</v>
      </c>
      <c r="I89" s="119">
        <v>472.62599999999998</v>
      </c>
      <c r="J89" s="119">
        <v>0</v>
      </c>
      <c r="K89" s="119">
        <f t="shared" si="4"/>
        <v>322592.62079453334</v>
      </c>
      <c r="L89" s="119">
        <v>485445.22583333333</v>
      </c>
      <c r="M89" s="119">
        <f t="shared" si="5"/>
        <v>808037.84662786662</v>
      </c>
      <c r="N89" s="133">
        <v>85696.594540200007</v>
      </c>
      <c r="O89" s="119">
        <v>88659.045999999988</v>
      </c>
      <c r="P89" s="119">
        <v>40687.596540000006</v>
      </c>
      <c r="Q89" s="119">
        <v>72940.131399999998</v>
      </c>
      <c r="R89" s="119">
        <v>29263.349166666667</v>
      </c>
      <c r="S89" s="119">
        <v>42.706666666666671</v>
      </c>
      <c r="T89" s="119">
        <v>492.98136840000001</v>
      </c>
      <c r="U89" s="119">
        <v>472.62599999999998</v>
      </c>
      <c r="V89" s="119">
        <v>0</v>
      </c>
      <c r="W89" s="119">
        <f t="shared" si="6"/>
        <v>318255.03168193332</v>
      </c>
      <c r="X89" s="119">
        <v>485445.22583333333</v>
      </c>
      <c r="Y89" s="134">
        <f t="shared" si="7"/>
        <v>803700.25751526665</v>
      </c>
    </row>
    <row r="90" spans="1:25" s="116" customFormat="1" ht="13" x14ac:dyDescent="0.3">
      <c r="A90" s="116">
        <v>85</v>
      </c>
      <c r="B90" s="116" t="s">
        <v>38</v>
      </c>
      <c r="C90" s="133">
        <v>269573.8293517803</v>
      </c>
      <c r="D90" s="119">
        <v>99304.254992419723</v>
      </c>
      <c r="E90" s="119">
        <v>93433.493900000001</v>
      </c>
      <c r="F90" s="119">
        <v>49568.766666666663</v>
      </c>
      <c r="G90" s="119">
        <v>71.142499999999998</v>
      </c>
      <c r="H90" s="119">
        <v>834.4576775999999</v>
      </c>
      <c r="I90" s="119">
        <v>794.52751999999998</v>
      </c>
      <c r="J90" s="119">
        <v>0</v>
      </c>
      <c r="K90" s="119">
        <f t="shared" si="4"/>
        <v>513580.47260846669</v>
      </c>
      <c r="L90" s="119">
        <v>820897.87249999994</v>
      </c>
      <c r="M90" s="119">
        <f t="shared" si="5"/>
        <v>1334478.3451084667</v>
      </c>
      <c r="N90" s="133">
        <v>145056.55962279998</v>
      </c>
      <c r="O90" s="119">
        <v>149408.30899999998</v>
      </c>
      <c r="P90" s="119">
        <v>67835.545289999995</v>
      </c>
      <c r="Q90" s="119">
        <v>93433.493900000001</v>
      </c>
      <c r="R90" s="119">
        <v>49568.766666666663</v>
      </c>
      <c r="S90" s="119">
        <v>71.142499999999998</v>
      </c>
      <c r="T90" s="119">
        <v>834.4576775999999</v>
      </c>
      <c r="U90" s="119">
        <v>794.52751999999998</v>
      </c>
      <c r="V90" s="119">
        <v>0</v>
      </c>
      <c r="W90" s="119">
        <f t="shared" si="6"/>
        <v>507002.80217706662</v>
      </c>
      <c r="X90" s="119">
        <v>820897.87249999994</v>
      </c>
      <c r="Y90" s="134">
        <f t="shared" si="7"/>
        <v>1327900.6746770665</v>
      </c>
    </row>
    <row r="91" spans="1:25" s="116" customFormat="1" ht="13" x14ac:dyDescent="0.3">
      <c r="A91" s="116">
        <v>86</v>
      </c>
      <c r="B91" s="116" t="s">
        <v>38</v>
      </c>
      <c r="C91" s="133">
        <v>102415.75248494085</v>
      </c>
      <c r="D91" s="119">
        <v>52291.248257459149</v>
      </c>
      <c r="E91" s="119">
        <v>68320.382400000002</v>
      </c>
      <c r="F91" s="119">
        <v>21676.177500000002</v>
      </c>
      <c r="G91" s="119">
        <v>30.631666666666664</v>
      </c>
      <c r="H91" s="119">
        <v>376.32495719999997</v>
      </c>
      <c r="I91" s="119">
        <v>384.25119999999998</v>
      </c>
      <c r="J91" s="119">
        <v>0</v>
      </c>
      <c r="K91" s="119">
        <f t="shared" si="4"/>
        <v>245494.76846626666</v>
      </c>
      <c r="L91" s="119">
        <v>362281.19583333336</v>
      </c>
      <c r="M91" s="119">
        <f t="shared" si="5"/>
        <v>607775.96429959999</v>
      </c>
      <c r="N91" s="133">
        <v>65417.821726599992</v>
      </c>
      <c r="O91" s="119">
        <v>56065.242999999988</v>
      </c>
      <c r="P91" s="119">
        <v>36390.542399999991</v>
      </c>
      <c r="Q91" s="119">
        <v>68320.382400000002</v>
      </c>
      <c r="R91" s="119">
        <v>21676.177500000002</v>
      </c>
      <c r="S91" s="119">
        <v>30.631666666666664</v>
      </c>
      <c r="T91" s="119">
        <v>376.32495719999997</v>
      </c>
      <c r="U91" s="119">
        <v>384.25119999999998</v>
      </c>
      <c r="V91" s="119">
        <v>0</v>
      </c>
      <c r="W91" s="119">
        <f t="shared" si="6"/>
        <v>248661.37485046664</v>
      </c>
      <c r="X91" s="119">
        <v>362281.19583333336</v>
      </c>
      <c r="Y91" s="134">
        <f t="shared" si="7"/>
        <v>610942.57068380003</v>
      </c>
    </row>
    <row r="92" spans="1:25" s="116" customFormat="1" ht="13" x14ac:dyDescent="0.3">
      <c r="A92" s="116">
        <v>87</v>
      </c>
      <c r="B92" s="116" t="s">
        <v>38</v>
      </c>
      <c r="C92" s="133">
        <v>104977.16362828726</v>
      </c>
      <c r="D92" s="119">
        <v>60391.49143461106</v>
      </c>
      <c r="E92" s="119">
        <v>74266</v>
      </c>
      <c r="F92" s="119">
        <v>21171.3</v>
      </c>
      <c r="G92" s="119">
        <v>29.560000000000002</v>
      </c>
      <c r="H92" s="119">
        <v>395.42016919499997</v>
      </c>
      <c r="I92" s="119">
        <v>365.46191193333334</v>
      </c>
      <c r="J92" s="119">
        <v>0</v>
      </c>
      <c r="K92" s="119">
        <f t="shared" si="4"/>
        <v>261596.39714402662</v>
      </c>
      <c r="L92" s="119">
        <v>358340.85833333334</v>
      </c>
      <c r="M92" s="119">
        <f t="shared" si="5"/>
        <v>619937.25547735998</v>
      </c>
      <c r="N92" s="133">
        <v>68737.206078397474</v>
      </c>
      <c r="O92" s="119">
        <v>57353.524666666664</v>
      </c>
      <c r="P92" s="119">
        <v>42444</v>
      </c>
      <c r="Q92" s="119">
        <v>74266</v>
      </c>
      <c r="R92" s="119">
        <v>21171.3</v>
      </c>
      <c r="S92" s="119">
        <v>29.560000000000002</v>
      </c>
      <c r="T92" s="119">
        <v>395.42016919499997</v>
      </c>
      <c r="U92" s="119">
        <v>365.46191193333334</v>
      </c>
      <c r="V92" s="119">
        <v>0</v>
      </c>
      <c r="W92" s="119">
        <f t="shared" si="6"/>
        <v>264762.47282619245</v>
      </c>
      <c r="X92" s="119">
        <v>358340.85833333334</v>
      </c>
      <c r="Y92" s="134">
        <f t="shared" si="7"/>
        <v>623103.33115952578</v>
      </c>
    </row>
    <row r="93" spans="1:25" s="116" customFormat="1" ht="13" x14ac:dyDescent="0.3">
      <c r="A93" s="116">
        <v>88</v>
      </c>
      <c r="B93" s="116" t="s">
        <v>38</v>
      </c>
      <c r="C93" s="133">
        <v>221457.91800117368</v>
      </c>
      <c r="D93" s="119">
        <v>92203.92866549296</v>
      </c>
      <c r="E93" s="119">
        <v>90933.385999999984</v>
      </c>
      <c r="F93" s="119">
        <v>38623.926666666674</v>
      </c>
      <c r="G93" s="119">
        <v>52.374999999999993</v>
      </c>
      <c r="H93" s="119">
        <v>629.95004999999992</v>
      </c>
      <c r="I93" s="119">
        <v>657.62903999999992</v>
      </c>
      <c r="J93" s="119">
        <v>0</v>
      </c>
      <c r="K93" s="119">
        <f t="shared" si="4"/>
        <v>444559.11342333333</v>
      </c>
      <c r="L93" s="119">
        <v>629995.98</v>
      </c>
      <c r="M93" s="119">
        <f t="shared" si="5"/>
        <v>1074555.0934233333</v>
      </c>
      <c r="N93" s="133">
        <v>109506.31702499998</v>
      </c>
      <c r="O93" s="119">
        <v>123394.23033333333</v>
      </c>
      <c r="P93" s="119">
        <v>64523.604599999999</v>
      </c>
      <c r="Q93" s="119">
        <v>90933.385999999984</v>
      </c>
      <c r="R93" s="119">
        <v>38623.926666666674</v>
      </c>
      <c r="S93" s="119">
        <v>52.374999999999993</v>
      </c>
      <c r="T93" s="119">
        <v>629.95004999999992</v>
      </c>
      <c r="U93" s="119">
        <v>657.62903999999992</v>
      </c>
      <c r="V93" s="119">
        <v>0</v>
      </c>
      <c r="W93" s="119">
        <f t="shared" si="6"/>
        <v>428321.41871500004</v>
      </c>
      <c r="X93" s="119">
        <v>629995.98</v>
      </c>
      <c r="Y93" s="134">
        <f t="shared" si="7"/>
        <v>1058317.3987150001</v>
      </c>
    </row>
    <row r="94" spans="1:25" s="116" customFormat="1" ht="13" x14ac:dyDescent="0.3">
      <c r="A94" s="116">
        <v>89</v>
      </c>
      <c r="B94" s="116" t="s">
        <v>38</v>
      </c>
      <c r="C94" s="133">
        <v>85393.757463461036</v>
      </c>
      <c r="D94" s="119">
        <v>32904.040640405634</v>
      </c>
      <c r="E94" s="119">
        <v>51902.022720000001</v>
      </c>
      <c r="F94" s="119">
        <v>16685.516666666666</v>
      </c>
      <c r="G94" s="119">
        <v>24.599999999999994</v>
      </c>
      <c r="H94" s="119">
        <v>337.85924159999996</v>
      </c>
      <c r="I94" s="119">
        <v>581.33573333333322</v>
      </c>
      <c r="J94" s="119">
        <v>0</v>
      </c>
      <c r="K94" s="119">
        <f t="shared" si="4"/>
        <v>187829.13246546668</v>
      </c>
      <c r="L94" s="119">
        <v>298098.51166666666</v>
      </c>
      <c r="M94" s="119">
        <f t="shared" si="5"/>
        <v>485927.64413213334</v>
      </c>
      <c r="N94" s="133">
        <v>58731.1981648</v>
      </c>
      <c r="O94" s="119">
        <v>46463.656333333325</v>
      </c>
      <c r="P94" s="119">
        <v>21825.27072</v>
      </c>
      <c r="Q94" s="119">
        <v>51902.022720000001</v>
      </c>
      <c r="R94" s="119">
        <v>16685.516666666666</v>
      </c>
      <c r="S94" s="119">
        <v>24.599999999999994</v>
      </c>
      <c r="T94" s="119">
        <v>337.85924159999996</v>
      </c>
      <c r="U94" s="119">
        <v>581.33573333333322</v>
      </c>
      <c r="V94" s="119">
        <v>0</v>
      </c>
      <c r="W94" s="119">
        <f t="shared" si="6"/>
        <v>196551.45957973335</v>
      </c>
      <c r="X94" s="119">
        <v>298098.51166666666</v>
      </c>
      <c r="Y94" s="134">
        <f t="shared" si="7"/>
        <v>494649.97124640003</v>
      </c>
    </row>
    <row r="95" spans="1:25" s="116" customFormat="1" ht="13" x14ac:dyDescent="0.3">
      <c r="A95" s="116">
        <v>90</v>
      </c>
      <c r="B95" s="116" t="s">
        <v>38</v>
      </c>
      <c r="C95" s="133">
        <v>314836.77851951169</v>
      </c>
      <c r="D95" s="119">
        <v>118960.99812315493</v>
      </c>
      <c r="E95" s="119">
        <v>103169.53319999999</v>
      </c>
      <c r="F95" s="119">
        <v>62093.452499999992</v>
      </c>
      <c r="G95" s="119">
        <v>83.544166666666655</v>
      </c>
      <c r="H95" s="119">
        <v>1049.5516679999998</v>
      </c>
      <c r="I95" s="119">
        <v>1004.5488000000001</v>
      </c>
      <c r="J95" s="119">
        <v>0</v>
      </c>
      <c r="K95" s="119">
        <f t="shared" si="4"/>
        <v>601198.40697733324</v>
      </c>
      <c r="L95" s="119">
        <v>1022103.025</v>
      </c>
      <c r="M95" s="119">
        <f t="shared" si="5"/>
        <v>1623301.4319773333</v>
      </c>
      <c r="N95" s="133">
        <v>182447.06495399997</v>
      </c>
      <c r="O95" s="119">
        <v>173612.75333333333</v>
      </c>
      <c r="P95" s="119">
        <v>80733.062519999992</v>
      </c>
      <c r="Q95" s="119">
        <v>103169.53319999999</v>
      </c>
      <c r="R95" s="119">
        <v>62093.452499999992</v>
      </c>
      <c r="S95" s="119">
        <v>83.544166666666655</v>
      </c>
      <c r="T95" s="119">
        <v>1049.5516679999998</v>
      </c>
      <c r="U95" s="119">
        <v>1004.5488000000001</v>
      </c>
      <c r="V95" s="119">
        <v>0</v>
      </c>
      <c r="W95" s="119">
        <f t="shared" si="6"/>
        <v>604193.51114199986</v>
      </c>
      <c r="X95" s="119">
        <v>1022103.025</v>
      </c>
      <c r="Y95" s="134">
        <f t="shared" si="7"/>
        <v>1626296.536142</v>
      </c>
    </row>
    <row r="96" spans="1:25" s="116" customFormat="1" ht="13" x14ac:dyDescent="0.3">
      <c r="A96" s="116">
        <v>91</v>
      </c>
      <c r="B96" s="116" t="s">
        <v>38</v>
      </c>
      <c r="C96" s="133">
        <v>105.50386938591548</v>
      </c>
      <c r="D96" s="119">
        <v>36537.381253147418</v>
      </c>
      <c r="E96" s="119">
        <v>31402.696746666668</v>
      </c>
      <c r="F96" s="119">
        <v>453.18416666666667</v>
      </c>
      <c r="G96" s="119">
        <v>0</v>
      </c>
      <c r="H96" s="119">
        <v>5.2975775999999994</v>
      </c>
      <c r="I96" s="119">
        <v>305.19837333333334</v>
      </c>
      <c r="J96" s="119">
        <v>0</v>
      </c>
      <c r="K96" s="119">
        <f t="shared" si="4"/>
        <v>68809.261986800004</v>
      </c>
      <c r="L96" s="119">
        <v>7473.1033333333326</v>
      </c>
      <c r="M96" s="119">
        <f t="shared" si="5"/>
        <v>76282.365320133336</v>
      </c>
      <c r="N96" s="133">
        <v>920.89557279999974</v>
      </c>
      <c r="O96" s="119">
        <v>0</v>
      </c>
      <c r="P96" s="119">
        <v>28163.566859999992</v>
      </c>
      <c r="Q96" s="119">
        <v>31402.696746666668</v>
      </c>
      <c r="R96" s="119">
        <v>453.18416666666667</v>
      </c>
      <c r="S96" s="119">
        <v>0</v>
      </c>
      <c r="T96" s="119">
        <v>5.2975775999999994</v>
      </c>
      <c r="U96" s="119">
        <v>305.19837333333334</v>
      </c>
      <c r="V96" s="119">
        <v>0</v>
      </c>
      <c r="W96" s="119">
        <f t="shared" si="6"/>
        <v>61250.839297066661</v>
      </c>
      <c r="X96" s="119">
        <v>7473.1033333333326</v>
      </c>
      <c r="Y96" s="134">
        <f t="shared" si="7"/>
        <v>68723.942630399994</v>
      </c>
    </row>
    <row r="97" spans="1:25" s="116" customFormat="1" ht="13" x14ac:dyDescent="0.3">
      <c r="A97" s="116">
        <v>92</v>
      </c>
      <c r="B97" s="116" t="s">
        <v>38</v>
      </c>
      <c r="C97" s="133">
        <v>10737.974593469953</v>
      </c>
      <c r="D97" s="119">
        <v>6961.7238627133811</v>
      </c>
      <c r="E97" s="119">
        <v>23064.649679999999</v>
      </c>
      <c r="F97" s="119">
        <v>2087.5558333333333</v>
      </c>
      <c r="G97" s="119">
        <v>2.3458333333333332</v>
      </c>
      <c r="H97" s="119">
        <v>38.420003549999997</v>
      </c>
      <c r="I97" s="119">
        <v>64.922083333333333</v>
      </c>
      <c r="J97" s="119">
        <v>0</v>
      </c>
      <c r="K97" s="119">
        <f t="shared" si="4"/>
        <v>42957.591889733332</v>
      </c>
      <c r="L97" s="119">
        <v>34533.730833333335</v>
      </c>
      <c r="M97" s="119">
        <f t="shared" si="5"/>
        <v>77491.322723066667</v>
      </c>
      <c r="N97" s="133">
        <v>6678.6772837749995</v>
      </c>
      <c r="O97" s="119">
        <v>5890.4596666666666</v>
      </c>
      <c r="P97" s="119">
        <v>4968.8719200000005</v>
      </c>
      <c r="Q97" s="119">
        <v>23064.649679999999</v>
      </c>
      <c r="R97" s="119">
        <v>2087.5558333333333</v>
      </c>
      <c r="S97" s="119">
        <v>2.3458333333333332</v>
      </c>
      <c r="T97" s="119">
        <v>38.420003549999997</v>
      </c>
      <c r="U97" s="119">
        <v>64.922083333333333</v>
      </c>
      <c r="V97" s="119">
        <v>0</v>
      </c>
      <c r="W97" s="119">
        <f t="shared" si="6"/>
        <v>42795.902303991665</v>
      </c>
      <c r="X97" s="119">
        <v>34533.730833333335</v>
      </c>
      <c r="Y97" s="134">
        <f t="shared" si="7"/>
        <v>77329.633137325</v>
      </c>
    </row>
    <row r="98" spans="1:25" s="116" customFormat="1" ht="13" x14ac:dyDescent="0.3">
      <c r="A98" s="116">
        <v>93</v>
      </c>
      <c r="B98" s="116" t="s">
        <v>38</v>
      </c>
      <c r="C98" s="133">
        <v>137018.89711740657</v>
      </c>
      <c r="D98" s="119">
        <v>52408.451761860102</v>
      </c>
      <c r="E98" s="119">
        <v>67432.415480000011</v>
      </c>
      <c r="F98" s="119">
        <v>26817.923333333329</v>
      </c>
      <c r="G98" s="119">
        <v>38.916666666666664</v>
      </c>
      <c r="H98" s="119">
        <v>459.0182178</v>
      </c>
      <c r="I98" s="119">
        <v>446.00567999999998</v>
      </c>
      <c r="J98" s="119">
        <v>0</v>
      </c>
      <c r="K98" s="119">
        <f t="shared" si="4"/>
        <v>284621.62825706671</v>
      </c>
      <c r="L98" s="119">
        <v>445627.57250000001</v>
      </c>
      <c r="M98" s="119">
        <f t="shared" si="5"/>
        <v>730249.20075706672</v>
      </c>
      <c r="N98" s="133">
        <v>79792.66686089999</v>
      </c>
      <c r="O98" s="119">
        <v>75530.904666666655</v>
      </c>
      <c r="P98" s="119">
        <v>35602.797480000001</v>
      </c>
      <c r="Q98" s="119">
        <v>67432.415480000011</v>
      </c>
      <c r="R98" s="119">
        <v>26817.923333333329</v>
      </c>
      <c r="S98" s="119">
        <v>38.916666666666664</v>
      </c>
      <c r="T98" s="119">
        <v>459.0182178</v>
      </c>
      <c r="U98" s="119">
        <v>446.00567999999998</v>
      </c>
      <c r="V98" s="119">
        <v>0</v>
      </c>
      <c r="W98" s="119">
        <f t="shared" si="6"/>
        <v>286120.64838536672</v>
      </c>
      <c r="X98" s="119">
        <v>445627.57250000001</v>
      </c>
      <c r="Y98" s="134">
        <f t="shared" si="7"/>
        <v>731748.22088536667</v>
      </c>
    </row>
    <row r="99" spans="1:25" s="116" customFormat="1" ht="13" x14ac:dyDescent="0.3">
      <c r="A99" s="116">
        <v>94</v>
      </c>
      <c r="B99" s="116" t="s">
        <v>38</v>
      </c>
      <c r="C99" s="133">
        <v>171335.90749827228</v>
      </c>
      <c r="D99" s="119">
        <v>74298.550025394361</v>
      </c>
      <c r="E99" s="119">
        <v>80301.312500000015</v>
      </c>
      <c r="F99" s="119">
        <v>36354.998333333329</v>
      </c>
      <c r="G99" s="119">
        <v>55.49666666666667</v>
      </c>
      <c r="H99" s="119">
        <v>653.97849600000006</v>
      </c>
      <c r="I99" s="119">
        <v>577.79784000000006</v>
      </c>
      <c r="J99" s="119">
        <v>0</v>
      </c>
      <c r="K99" s="119">
        <f t="shared" si="4"/>
        <v>363578.04135966668</v>
      </c>
      <c r="L99" s="119">
        <v>610824.1</v>
      </c>
      <c r="M99" s="119">
        <f t="shared" si="5"/>
        <v>974402.1413596666</v>
      </c>
      <c r="N99" s="133">
        <v>113683.26188800001</v>
      </c>
      <c r="O99" s="119">
        <v>93506.951333333316</v>
      </c>
      <c r="P99" s="119">
        <v>50439.093750000007</v>
      </c>
      <c r="Q99" s="119">
        <v>80301.312500000015</v>
      </c>
      <c r="R99" s="119">
        <v>36354.998333333329</v>
      </c>
      <c r="S99" s="119">
        <v>55.49666666666667</v>
      </c>
      <c r="T99" s="119">
        <v>653.97849600000006</v>
      </c>
      <c r="U99" s="119">
        <v>577.79784000000006</v>
      </c>
      <c r="V99" s="119">
        <v>0</v>
      </c>
      <c r="W99" s="119">
        <f t="shared" si="6"/>
        <v>375572.89080733334</v>
      </c>
      <c r="X99" s="119">
        <v>610824.1</v>
      </c>
      <c r="Y99" s="134">
        <f t="shared" si="7"/>
        <v>986396.99080733326</v>
      </c>
    </row>
    <row r="100" spans="1:25" s="116" customFormat="1" ht="13" x14ac:dyDescent="0.3">
      <c r="A100" s="116">
        <v>95</v>
      </c>
      <c r="B100" s="116" t="s">
        <v>38</v>
      </c>
      <c r="C100" s="133">
        <v>65420.724124569009</v>
      </c>
      <c r="D100" s="119">
        <v>39134.454408630991</v>
      </c>
      <c r="E100" s="119">
        <v>58398.599999999984</v>
      </c>
      <c r="F100" s="119">
        <v>13596.9475</v>
      </c>
      <c r="G100" s="119">
        <v>19.374166666666664</v>
      </c>
      <c r="H100" s="119">
        <v>248.2954896</v>
      </c>
      <c r="I100" s="119">
        <v>205.94912000000002</v>
      </c>
      <c r="J100" s="119">
        <v>0</v>
      </c>
      <c r="K100" s="119">
        <f t="shared" si="4"/>
        <v>177024.34480946665</v>
      </c>
      <c r="L100" s="119">
        <v>231765.9408333333</v>
      </c>
      <c r="M100" s="119">
        <f t="shared" si="5"/>
        <v>408790.28564279992</v>
      </c>
      <c r="N100" s="133">
        <v>43162.032608800007</v>
      </c>
      <c r="O100" s="119">
        <v>35720.106999999996</v>
      </c>
      <c r="P100" s="119">
        <v>27588.599999999995</v>
      </c>
      <c r="Q100" s="119">
        <v>58398.599999999984</v>
      </c>
      <c r="R100" s="119">
        <v>13596.9475</v>
      </c>
      <c r="S100" s="119">
        <v>19.374166666666664</v>
      </c>
      <c r="T100" s="119">
        <v>248.2954896</v>
      </c>
      <c r="U100" s="119">
        <v>205.94912000000002</v>
      </c>
      <c r="V100" s="119">
        <v>0</v>
      </c>
      <c r="W100" s="119">
        <f t="shared" si="6"/>
        <v>178939.90588506666</v>
      </c>
      <c r="X100" s="119">
        <v>231765.9408333333</v>
      </c>
      <c r="Y100" s="134">
        <f t="shared" si="7"/>
        <v>410705.84671839996</v>
      </c>
    </row>
    <row r="101" spans="1:25" s="116" customFormat="1" ht="13" x14ac:dyDescent="0.3">
      <c r="A101" s="116">
        <v>96</v>
      </c>
      <c r="B101" s="116" t="s">
        <v>38</v>
      </c>
      <c r="C101" s="133">
        <v>306150.78950449952</v>
      </c>
      <c r="D101" s="119">
        <v>152603.53608723381</v>
      </c>
      <c r="E101" s="119">
        <v>118906</v>
      </c>
      <c r="F101" s="119">
        <v>62184.94</v>
      </c>
      <c r="G101" s="119">
        <v>81.372499999999988</v>
      </c>
      <c r="H101" s="119">
        <v>1106.7081552</v>
      </c>
      <c r="I101" s="119">
        <v>1135.7978400000002</v>
      </c>
      <c r="J101" s="119">
        <v>0</v>
      </c>
      <c r="K101" s="119">
        <f t="shared" si="4"/>
        <v>642169.14408693346</v>
      </c>
      <c r="L101" s="119">
        <v>1040136.0291666667</v>
      </c>
      <c r="M101" s="119">
        <f t="shared" si="5"/>
        <v>1682305.1732536</v>
      </c>
      <c r="N101" s="133">
        <v>192382.76764559999</v>
      </c>
      <c r="O101" s="119">
        <v>167810.02466666666</v>
      </c>
      <c r="P101" s="119">
        <v>106110</v>
      </c>
      <c r="Q101" s="119">
        <v>118906</v>
      </c>
      <c r="R101" s="119">
        <v>62184.94</v>
      </c>
      <c r="S101" s="119">
        <v>81.372499999999988</v>
      </c>
      <c r="T101" s="119">
        <v>1106.7081552</v>
      </c>
      <c r="U101" s="119">
        <v>1135.7978400000002</v>
      </c>
      <c r="V101" s="119">
        <v>0</v>
      </c>
      <c r="W101" s="119">
        <f t="shared" si="6"/>
        <v>649717.61080746679</v>
      </c>
      <c r="X101" s="119">
        <v>1040136.0291666667</v>
      </c>
      <c r="Y101" s="134">
        <f t="shared" si="7"/>
        <v>1689853.6399741336</v>
      </c>
    </row>
    <row r="102" spans="1:25" s="116" customFormat="1" ht="13" x14ac:dyDescent="0.3">
      <c r="A102" s="116">
        <v>97</v>
      </c>
      <c r="B102" s="116" t="s">
        <v>38</v>
      </c>
      <c r="C102" s="133">
        <v>14917.48741875493</v>
      </c>
      <c r="D102" s="119">
        <v>6661.5950460450704</v>
      </c>
      <c r="E102" s="119">
        <v>22349.546579999995</v>
      </c>
      <c r="F102" s="119">
        <v>2958.2966666666666</v>
      </c>
      <c r="G102" s="119">
        <v>5.0558333333333332</v>
      </c>
      <c r="H102" s="119">
        <v>52.017194399999994</v>
      </c>
      <c r="I102" s="119">
        <v>48.068600000000004</v>
      </c>
      <c r="J102" s="119">
        <v>0</v>
      </c>
      <c r="K102" s="119">
        <f t="shared" si="4"/>
        <v>46992.067339199995</v>
      </c>
      <c r="L102" s="119">
        <v>50219.42500000001</v>
      </c>
      <c r="M102" s="119">
        <f t="shared" si="5"/>
        <v>97211.492339200006</v>
      </c>
      <c r="N102" s="133">
        <v>9042.3222932000008</v>
      </c>
      <c r="O102" s="119">
        <v>8199.1489999999994</v>
      </c>
      <c r="P102" s="119">
        <v>4592.6530200000007</v>
      </c>
      <c r="Q102" s="119">
        <v>22349.546579999995</v>
      </c>
      <c r="R102" s="119">
        <v>2958.2966666666666</v>
      </c>
      <c r="S102" s="119">
        <v>5.0558333333333332</v>
      </c>
      <c r="T102" s="119">
        <v>52.017194399999994</v>
      </c>
      <c r="U102" s="119">
        <v>48.068600000000004</v>
      </c>
      <c r="V102" s="119">
        <v>0</v>
      </c>
      <c r="W102" s="119">
        <f t="shared" si="6"/>
        <v>47247.109187599999</v>
      </c>
      <c r="X102" s="119">
        <v>50219.42500000001</v>
      </c>
      <c r="Y102" s="134">
        <f t="shared" si="7"/>
        <v>97466.534187600017</v>
      </c>
    </row>
    <row r="103" spans="1:25" s="116" customFormat="1" ht="13" x14ac:dyDescent="0.3">
      <c r="A103" s="116">
        <v>98</v>
      </c>
      <c r="B103" s="116" t="s">
        <v>38</v>
      </c>
      <c r="C103" s="133">
        <v>100909.83346632302</v>
      </c>
      <c r="D103" s="119">
        <v>36139.607772143667</v>
      </c>
      <c r="E103" s="119">
        <v>54739.769969999994</v>
      </c>
      <c r="F103" s="119">
        <v>19234.0425</v>
      </c>
      <c r="G103" s="119">
        <v>26.221666666666668</v>
      </c>
      <c r="H103" s="119">
        <v>336.12179039999995</v>
      </c>
      <c r="I103" s="119">
        <v>322.30079999999998</v>
      </c>
      <c r="J103" s="119">
        <v>0</v>
      </c>
      <c r="K103" s="119">
        <f t="shared" si="4"/>
        <v>211707.89796553337</v>
      </c>
      <c r="L103" s="119">
        <v>320623.15833333338</v>
      </c>
      <c r="M103" s="119">
        <f t="shared" si="5"/>
        <v>532331.05629886675</v>
      </c>
      <c r="N103" s="133">
        <v>58429.171231199995</v>
      </c>
      <c r="O103" s="119">
        <v>55648.684333333331</v>
      </c>
      <c r="P103" s="119">
        <v>24342.730469999995</v>
      </c>
      <c r="Q103" s="119">
        <v>54739.769969999994</v>
      </c>
      <c r="R103" s="119">
        <v>19234.0425</v>
      </c>
      <c r="S103" s="119">
        <v>26.221666666666668</v>
      </c>
      <c r="T103" s="119">
        <v>336.12179039999995</v>
      </c>
      <c r="U103" s="119">
        <v>322.30079999999998</v>
      </c>
      <c r="V103" s="119">
        <v>0</v>
      </c>
      <c r="W103" s="119">
        <f t="shared" si="6"/>
        <v>213079.04276160002</v>
      </c>
      <c r="X103" s="119">
        <v>320623.15833333338</v>
      </c>
      <c r="Y103" s="134">
        <f t="shared" si="7"/>
        <v>533702.20109493344</v>
      </c>
    </row>
    <row r="104" spans="1:25" s="116" customFormat="1" ht="13" x14ac:dyDescent="0.3">
      <c r="A104" s="116">
        <v>99</v>
      </c>
      <c r="B104" s="116" t="s">
        <v>38</v>
      </c>
      <c r="C104" s="133">
        <v>14692.735755791551</v>
      </c>
      <c r="D104" s="119">
        <v>7734.2591894751158</v>
      </c>
      <c r="E104" s="119">
        <v>23843.210430000003</v>
      </c>
      <c r="F104" s="119">
        <v>3074.1308333333332</v>
      </c>
      <c r="G104" s="119">
        <v>4.2399999999999993</v>
      </c>
      <c r="H104" s="119">
        <v>56.033320799999991</v>
      </c>
      <c r="I104" s="119">
        <v>66.359840000000005</v>
      </c>
      <c r="J104" s="119">
        <v>0</v>
      </c>
      <c r="K104" s="119">
        <f t="shared" si="4"/>
        <v>49470.969369400002</v>
      </c>
      <c r="L104" s="119">
        <v>51931.41333333333</v>
      </c>
      <c r="M104" s="119">
        <f t="shared" si="5"/>
        <v>101402.38270273333</v>
      </c>
      <c r="N104" s="133">
        <v>9740.458932399999</v>
      </c>
      <c r="O104" s="119">
        <v>8019.1569999999992</v>
      </c>
      <c r="P104" s="119">
        <v>5378.4761699999999</v>
      </c>
      <c r="Q104" s="119">
        <v>23843.210430000003</v>
      </c>
      <c r="R104" s="119">
        <v>3074.1308333333332</v>
      </c>
      <c r="S104" s="119">
        <v>4.2399999999999993</v>
      </c>
      <c r="T104" s="119">
        <v>56.033320799999991</v>
      </c>
      <c r="U104" s="119">
        <v>66.359840000000005</v>
      </c>
      <c r="V104" s="119">
        <v>0</v>
      </c>
      <c r="W104" s="119">
        <f t="shared" si="6"/>
        <v>50182.066526533337</v>
      </c>
      <c r="X104" s="119">
        <v>51931.41333333333</v>
      </c>
      <c r="Y104" s="134">
        <f t="shared" si="7"/>
        <v>102113.47985986667</v>
      </c>
    </row>
    <row r="105" spans="1:25" s="116" customFormat="1" ht="13" x14ac:dyDescent="0.3">
      <c r="A105" s="116">
        <v>100</v>
      </c>
      <c r="B105" s="116" t="s">
        <v>38</v>
      </c>
      <c r="C105" s="133">
        <v>48.656621290436625</v>
      </c>
      <c r="D105" s="119">
        <v>73671.956238510043</v>
      </c>
      <c r="E105" s="119">
        <v>26444.566179999998</v>
      </c>
      <c r="F105" s="119">
        <v>272.0575</v>
      </c>
      <c r="G105" s="119">
        <v>0</v>
      </c>
      <c r="H105" s="119">
        <v>2.4431542514999998</v>
      </c>
      <c r="I105" s="119">
        <v>47.119975199999999</v>
      </c>
      <c r="J105" s="119">
        <v>0</v>
      </c>
      <c r="K105" s="119">
        <f t="shared" si="4"/>
        <v>100486.79966925197</v>
      </c>
      <c r="L105" s="119">
        <v>3891.6025000000004</v>
      </c>
      <c r="M105" s="119">
        <f t="shared" si="5"/>
        <v>104378.40216925196</v>
      </c>
      <c r="N105" s="133">
        <v>424.70164738574999</v>
      </c>
      <c r="O105" s="119">
        <v>0</v>
      </c>
      <c r="P105" s="119">
        <v>56874.959999999992</v>
      </c>
      <c r="Q105" s="119">
        <v>26444.566179999998</v>
      </c>
      <c r="R105" s="119">
        <v>272.0575</v>
      </c>
      <c r="S105" s="119">
        <v>0</v>
      </c>
      <c r="T105" s="119">
        <v>2.4431542514999998</v>
      </c>
      <c r="U105" s="119">
        <v>47.119975199999999</v>
      </c>
      <c r="V105" s="119">
        <v>0</v>
      </c>
      <c r="W105" s="119">
        <f t="shared" si="6"/>
        <v>84065.848456837222</v>
      </c>
      <c r="X105" s="119">
        <v>3891.6025000000004</v>
      </c>
      <c r="Y105" s="134">
        <f t="shared" si="7"/>
        <v>87957.450956837216</v>
      </c>
    </row>
    <row r="106" spans="1:25" s="116" customFormat="1" ht="13" x14ac:dyDescent="0.3">
      <c r="A106" s="116">
        <v>101</v>
      </c>
      <c r="B106" s="116" t="s">
        <v>38</v>
      </c>
      <c r="C106" s="133">
        <v>98761.107539797158</v>
      </c>
      <c r="D106" s="119">
        <v>49428.075872002817</v>
      </c>
      <c r="E106" s="119">
        <v>65462.886210000019</v>
      </c>
      <c r="F106" s="119">
        <v>22183.540833333336</v>
      </c>
      <c r="G106" s="119">
        <v>34.235833333333332</v>
      </c>
      <c r="H106" s="119">
        <v>406.79294039999996</v>
      </c>
      <c r="I106" s="119">
        <v>418.19496000000009</v>
      </c>
      <c r="J106" s="119">
        <v>0</v>
      </c>
      <c r="K106" s="119">
        <f t="shared" si="4"/>
        <v>236694.83418886666</v>
      </c>
      <c r="L106" s="119">
        <v>376327.48416666669</v>
      </c>
      <c r="M106" s="119">
        <f t="shared" si="5"/>
        <v>613022.31835553329</v>
      </c>
      <c r="N106" s="133">
        <v>70714.172806199989</v>
      </c>
      <c r="O106" s="119">
        <v>53548.224000000009</v>
      </c>
      <c r="P106" s="119">
        <v>33855.562709999991</v>
      </c>
      <c r="Q106" s="119">
        <v>65462.886210000019</v>
      </c>
      <c r="R106" s="119">
        <v>22183.540833333336</v>
      </c>
      <c r="S106" s="119">
        <v>34.235833333333332</v>
      </c>
      <c r="T106" s="119">
        <v>406.79294039999996</v>
      </c>
      <c r="U106" s="119">
        <v>418.19496000000009</v>
      </c>
      <c r="V106" s="119">
        <v>0</v>
      </c>
      <c r="W106" s="119">
        <f t="shared" si="6"/>
        <v>246623.61029326668</v>
      </c>
      <c r="X106" s="119">
        <v>376327.48416666669</v>
      </c>
      <c r="Y106" s="134">
        <f t="shared" si="7"/>
        <v>622951.09445993335</v>
      </c>
    </row>
    <row r="107" spans="1:25" s="116" customFormat="1" ht="13" x14ac:dyDescent="0.3">
      <c r="A107" s="116">
        <v>102</v>
      </c>
      <c r="B107" s="116" t="s">
        <v>38</v>
      </c>
      <c r="C107" s="133">
        <v>7395.032811840375</v>
      </c>
      <c r="D107" s="119">
        <v>24845.887001826293</v>
      </c>
      <c r="E107" s="119">
        <v>19279.567373333335</v>
      </c>
      <c r="F107" s="119">
        <v>2031.6608333333334</v>
      </c>
      <c r="G107" s="119">
        <v>0</v>
      </c>
      <c r="H107" s="119">
        <v>29.007541</v>
      </c>
      <c r="I107" s="119">
        <v>418.48406666666671</v>
      </c>
      <c r="J107" s="119">
        <v>0</v>
      </c>
      <c r="K107" s="119">
        <f t="shared" si="4"/>
        <v>53999.639628000004</v>
      </c>
      <c r="L107" s="119">
        <v>25117.450833333332</v>
      </c>
      <c r="M107" s="119">
        <f t="shared" si="5"/>
        <v>79117.09046133334</v>
      </c>
      <c r="N107" s="133">
        <v>5042.4775438333327</v>
      </c>
      <c r="O107" s="119">
        <v>4026.6666666666665</v>
      </c>
      <c r="P107" s="119">
        <v>18881.763599999998</v>
      </c>
      <c r="Q107" s="119">
        <v>19279.567373333335</v>
      </c>
      <c r="R107" s="119">
        <v>2031.6608333333334</v>
      </c>
      <c r="S107" s="119">
        <v>0</v>
      </c>
      <c r="T107" s="119">
        <v>29.007541</v>
      </c>
      <c r="U107" s="119">
        <v>418.48406666666671</v>
      </c>
      <c r="V107" s="119">
        <v>0</v>
      </c>
      <c r="W107" s="119">
        <f t="shared" si="6"/>
        <v>49709.627624833331</v>
      </c>
      <c r="X107" s="119">
        <v>25117.450833333332</v>
      </c>
      <c r="Y107" s="134">
        <f t="shared" si="7"/>
        <v>74827.078458166667</v>
      </c>
    </row>
    <row r="108" spans="1:25" s="116" customFormat="1" ht="13" x14ac:dyDescent="0.3">
      <c r="A108" s="116">
        <v>103</v>
      </c>
      <c r="B108" s="116" t="s">
        <v>38</v>
      </c>
      <c r="C108" s="133">
        <v>233303.46870500842</v>
      </c>
      <c r="D108" s="119">
        <v>88641.117788458228</v>
      </c>
      <c r="E108" s="119">
        <v>87994.077933333334</v>
      </c>
      <c r="F108" s="119">
        <v>43544.166666666664</v>
      </c>
      <c r="G108" s="119">
        <v>63.817500000000017</v>
      </c>
      <c r="H108" s="119">
        <v>737.47526039999991</v>
      </c>
      <c r="I108" s="119">
        <v>687.73127999999997</v>
      </c>
      <c r="J108" s="119">
        <v>0</v>
      </c>
      <c r="K108" s="119">
        <f t="shared" si="4"/>
        <v>454971.85513386666</v>
      </c>
      <c r="L108" s="119">
        <v>722942.95666666667</v>
      </c>
      <c r="M108" s="119">
        <f t="shared" si="5"/>
        <v>1177914.8118005334</v>
      </c>
      <c r="N108" s="133">
        <v>128197.78276620001</v>
      </c>
      <c r="O108" s="119">
        <v>129125.98900000002</v>
      </c>
      <c r="P108" s="119">
        <v>60629.84706</v>
      </c>
      <c r="Q108" s="119">
        <v>87994.077933333334</v>
      </c>
      <c r="R108" s="119">
        <v>43544.166666666664</v>
      </c>
      <c r="S108" s="119">
        <v>63.817500000000017</v>
      </c>
      <c r="T108" s="119">
        <v>737.47526039999991</v>
      </c>
      <c r="U108" s="119">
        <v>687.73127999999997</v>
      </c>
      <c r="V108" s="119">
        <v>0</v>
      </c>
      <c r="W108" s="119">
        <f t="shared" si="6"/>
        <v>450980.88746660005</v>
      </c>
      <c r="X108" s="119">
        <v>722942.95666666667</v>
      </c>
      <c r="Y108" s="134">
        <f t="shared" si="7"/>
        <v>1173923.8441332667</v>
      </c>
    </row>
    <row r="109" spans="1:25" s="116" customFormat="1" ht="13" x14ac:dyDescent="0.3">
      <c r="A109" s="116">
        <v>104</v>
      </c>
      <c r="B109" s="116" t="s">
        <v>38</v>
      </c>
      <c r="C109" s="133">
        <v>215126.0626177465</v>
      </c>
      <c r="D109" s="119">
        <v>99264.468240586881</v>
      </c>
      <c r="E109" s="119">
        <v>44196.69840666667</v>
      </c>
      <c r="F109" s="119">
        <v>44834.248333333329</v>
      </c>
      <c r="G109" s="119">
        <v>70.536666666666676</v>
      </c>
      <c r="H109" s="119">
        <v>817.76003999999978</v>
      </c>
      <c r="I109" s="119">
        <v>756.26112000000001</v>
      </c>
      <c r="J109" s="119">
        <v>0</v>
      </c>
      <c r="K109" s="119">
        <f t="shared" si="4"/>
        <v>405066.03542500013</v>
      </c>
      <c r="L109" s="119">
        <v>761687.87749999994</v>
      </c>
      <c r="M109" s="119">
        <f t="shared" si="5"/>
        <v>1166753.9129250001</v>
      </c>
      <c r="N109" s="133">
        <v>142153.95362000001</v>
      </c>
      <c r="O109" s="119">
        <v>117445.08200000001</v>
      </c>
      <c r="P109" s="119">
        <v>67982.15787000001</v>
      </c>
      <c r="Q109" s="119">
        <v>44196.69840666667</v>
      </c>
      <c r="R109" s="119">
        <v>44834.248333333329</v>
      </c>
      <c r="S109" s="119">
        <v>70.536666666666676</v>
      </c>
      <c r="T109" s="119">
        <v>817.76003999999978</v>
      </c>
      <c r="U109" s="119">
        <v>756.26112000000001</v>
      </c>
      <c r="V109" s="119">
        <v>0</v>
      </c>
      <c r="W109" s="119">
        <f t="shared" si="6"/>
        <v>418256.69805666676</v>
      </c>
      <c r="X109" s="119">
        <v>761687.87749999994</v>
      </c>
      <c r="Y109" s="134">
        <f t="shared" si="7"/>
        <v>1179944.5755566666</v>
      </c>
    </row>
    <row r="110" spans="1:25" s="116" customFormat="1" ht="13" x14ac:dyDescent="0.3">
      <c r="A110" s="116">
        <v>105</v>
      </c>
      <c r="B110" s="116" t="s">
        <v>38</v>
      </c>
      <c r="C110" s="133">
        <v>276203.00081054837</v>
      </c>
      <c r="D110" s="119">
        <v>152318.03690291828</v>
      </c>
      <c r="E110" s="119">
        <v>118906</v>
      </c>
      <c r="F110" s="119">
        <v>57847.125833333324</v>
      </c>
      <c r="G110" s="119">
        <v>96.450833333333364</v>
      </c>
      <c r="H110" s="119">
        <v>1085.9463503999998</v>
      </c>
      <c r="I110" s="119">
        <v>916.28063999999995</v>
      </c>
      <c r="J110" s="119">
        <v>0</v>
      </c>
      <c r="K110" s="119">
        <f t="shared" si="4"/>
        <v>607372.84137053334</v>
      </c>
      <c r="L110" s="119">
        <v>1006463.5241666666</v>
      </c>
      <c r="M110" s="119">
        <f t="shared" si="5"/>
        <v>1613836.3655371999</v>
      </c>
      <c r="N110" s="133">
        <v>188773.67391120002</v>
      </c>
      <c r="O110" s="119">
        <v>150365.54833333334</v>
      </c>
      <c r="P110" s="119">
        <v>106110</v>
      </c>
      <c r="Q110" s="119">
        <v>118906</v>
      </c>
      <c r="R110" s="119">
        <v>57847.125833333324</v>
      </c>
      <c r="S110" s="119">
        <v>96.450833333333364</v>
      </c>
      <c r="T110" s="119">
        <v>1085.9463503999998</v>
      </c>
      <c r="U110" s="119">
        <v>916.28063999999995</v>
      </c>
      <c r="V110" s="119">
        <v>0</v>
      </c>
      <c r="W110" s="119">
        <f t="shared" si="6"/>
        <v>624101.02590160002</v>
      </c>
      <c r="X110" s="119">
        <v>1006463.5241666666</v>
      </c>
      <c r="Y110" s="134">
        <f t="shared" si="7"/>
        <v>1630564.5500682667</v>
      </c>
    </row>
    <row r="111" spans="1:25" s="116" customFormat="1" ht="13" x14ac:dyDescent="0.3">
      <c r="A111" s="116">
        <v>106</v>
      </c>
      <c r="B111" s="116" t="s">
        <v>38</v>
      </c>
      <c r="C111" s="133">
        <v>31380.318765928638</v>
      </c>
      <c r="D111" s="119">
        <v>12608.229393538029</v>
      </c>
      <c r="E111" s="119">
        <v>29755.200000000008</v>
      </c>
      <c r="F111" s="119">
        <v>6509.520833333333</v>
      </c>
      <c r="G111" s="119">
        <v>8.548333333333332</v>
      </c>
      <c r="H111" s="119">
        <v>117.62118839999998</v>
      </c>
      <c r="I111" s="119">
        <v>95.244399999999999</v>
      </c>
      <c r="J111" s="119">
        <v>0</v>
      </c>
      <c r="K111" s="119">
        <f t="shared" si="4"/>
        <v>80474.682914533332</v>
      </c>
      <c r="L111" s="119">
        <v>109656.83916666666</v>
      </c>
      <c r="M111" s="119">
        <f t="shared" si="5"/>
        <v>190131.52208119998</v>
      </c>
      <c r="N111" s="133">
        <v>20446.483250200003</v>
      </c>
      <c r="O111" s="119">
        <v>17151.234333333337</v>
      </c>
      <c r="P111" s="119">
        <v>8488.8000000000011</v>
      </c>
      <c r="Q111" s="119">
        <v>29755.200000000008</v>
      </c>
      <c r="R111" s="119">
        <v>6509.520833333333</v>
      </c>
      <c r="S111" s="119">
        <v>8.548333333333332</v>
      </c>
      <c r="T111" s="119">
        <v>117.62118839999998</v>
      </c>
      <c r="U111" s="119">
        <v>95.244399999999999</v>
      </c>
      <c r="V111" s="119">
        <v>0</v>
      </c>
      <c r="W111" s="119">
        <f t="shared" si="6"/>
        <v>82572.652338600004</v>
      </c>
      <c r="X111" s="119">
        <v>109656.83916666666</v>
      </c>
      <c r="Y111" s="134">
        <f t="shared" si="7"/>
        <v>192229.49150526666</v>
      </c>
    </row>
    <row r="112" spans="1:25" s="116" customFormat="1" ht="13" x14ac:dyDescent="0.3">
      <c r="A112" s="116">
        <v>107</v>
      </c>
      <c r="B112" s="116" t="s">
        <v>38</v>
      </c>
      <c r="C112" s="133">
        <v>1068.7799358428545</v>
      </c>
      <c r="D112" s="119">
        <v>487.94250888514557</v>
      </c>
      <c r="E112" s="119">
        <v>14264.296762799999</v>
      </c>
      <c r="F112" s="119">
        <v>202.86833333333334</v>
      </c>
      <c r="G112" s="119">
        <v>0.32</v>
      </c>
      <c r="H112" s="119">
        <v>3.5682371839999996</v>
      </c>
      <c r="I112" s="119">
        <v>3.7722391333333327</v>
      </c>
      <c r="J112" s="119">
        <v>0</v>
      </c>
      <c r="K112" s="119">
        <f t="shared" si="4"/>
        <v>16031.548017178666</v>
      </c>
      <c r="L112" s="119">
        <v>3419.3225000000002</v>
      </c>
      <c r="M112" s="119">
        <f t="shared" si="5"/>
        <v>19450.870517178664</v>
      </c>
      <c r="N112" s="133">
        <v>620.27856381866661</v>
      </c>
      <c r="O112" s="119">
        <v>589.30266666666682</v>
      </c>
      <c r="P112" s="119">
        <v>338.96737319999988</v>
      </c>
      <c r="Q112" s="119">
        <v>14264.296762799999</v>
      </c>
      <c r="R112" s="119">
        <v>202.86833333333334</v>
      </c>
      <c r="S112" s="119">
        <v>0.32</v>
      </c>
      <c r="T112" s="119">
        <v>3.5682371839999996</v>
      </c>
      <c r="U112" s="119">
        <v>3.7722391333333327</v>
      </c>
      <c r="V112" s="119">
        <v>0</v>
      </c>
      <c r="W112" s="119">
        <f t="shared" si="6"/>
        <v>16023.374176135998</v>
      </c>
      <c r="X112" s="119">
        <v>3419.3225000000002</v>
      </c>
      <c r="Y112" s="134">
        <f t="shared" si="7"/>
        <v>19442.696676135998</v>
      </c>
    </row>
    <row r="113" spans="1:25" s="116" customFormat="1" ht="13" x14ac:dyDescent="0.3">
      <c r="A113" s="116">
        <v>108</v>
      </c>
      <c r="B113" s="116" t="s">
        <v>38</v>
      </c>
      <c r="C113" s="133">
        <v>17704.98392563848</v>
      </c>
      <c r="D113" s="119">
        <v>7006.0534397075216</v>
      </c>
      <c r="E113" s="119">
        <v>22716.704699400001</v>
      </c>
      <c r="F113" s="119">
        <v>3418.4716666666668</v>
      </c>
      <c r="G113" s="119">
        <v>4.939166666666666</v>
      </c>
      <c r="H113" s="119">
        <v>58.879271937999995</v>
      </c>
      <c r="I113" s="119">
        <v>55.535367466666663</v>
      </c>
      <c r="J113" s="119">
        <v>0</v>
      </c>
      <c r="K113" s="119">
        <f t="shared" si="4"/>
        <v>50965.567537483999</v>
      </c>
      <c r="L113" s="119">
        <v>56955.632499999985</v>
      </c>
      <c r="M113" s="119">
        <f t="shared" si="5"/>
        <v>107921.20003748398</v>
      </c>
      <c r="N113" s="133">
        <v>10235.180105222333</v>
      </c>
      <c r="O113" s="119">
        <v>9764.8679999999986</v>
      </c>
      <c r="P113" s="119">
        <v>4785.8165286000003</v>
      </c>
      <c r="Q113" s="119">
        <v>22716.704699400001</v>
      </c>
      <c r="R113" s="119">
        <v>3418.4716666666668</v>
      </c>
      <c r="S113" s="119">
        <v>4.939166666666666</v>
      </c>
      <c r="T113" s="119">
        <v>58.879271937999995</v>
      </c>
      <c r="U113" s="119">
        <v>55.535367466666663</v>
      </c>
      <c r="V113" s="119">
        <v>0</v>
      </c>
      <c r="W113" s="119">
        <f t="shared" si="6"/>
        <v>51040.394805960328</v>
      </c>
      <c r="X113" s="119">
        <v>56955.632499999985</v>
      </c>
      <c r="Y113" s="134">
        <f t="shared" si="7"/>
        <v>107996.02730596031</v>
      </c>
    </row>
    <row r="114" spans="1:25" s="116" customFormat="1" ht="13" x14ac:dyDescent="0.3">
      <c r="A114" s="116">
        <v>109</v>
      </c>
      <c r="B114" s="116" t="s">
        <v>38</v>
      </c>
      <c r="C114" s="133">
        <v>178.88129860514553</v>
      </c>
      <c r="D114" s="119">
        <v>101.64155129085447</v>
      </c>
      <c r="E114" s="119">
        <v>13756.938546000003</v>
      </c>
      <c r="F114" s="119">
        <v>36.109166666666667</v>
      </c>
      <c r="G114" s="119">
        <v>6.4166666666666664E-2</v>
      </c>
      <c r="H114" s="119">
        <v>0.60818388800000001</v>
      </c>
      <c r="I114" s="119">
        <v>0.71823486666666669</v>
      </c>
      <c r="J114" s="119">
        <v>0</v>
      </c>
      <c r="K114" s="119">
        <f t="shared" si="4"/>
        <v>14074.961147984004</v>
      </c>
      <c r="L114" s="119">
        <v>599.62250000000006</v>
      </c>
      <c r="M114" s="119">
        <f t="shared" si="5"/>
        <v>14674.583647984004</v>
      </c>
      <c r="N114" s="133">
        <v>105.72263253066667</v>
      </c>
      <c r="O114" s="119">
        <v>98.50233333333334</v>
      </c>
      <c r="P114" s="119">
        <v>72.043973999999977</v>
      </c>
      <c r="Q114" s="119">
        <v>13756.938546000003</v>
      </c>
      <c r="R114" s="119">
        <v>36.109166666666667</v>
      </c>
      <c r="S114" s="119">
        <v>6.4166666666666664E-2</v>
      </c>
      <c r="T114" s="119">
        <v>0.60818388800000001</v>
      </c>
      <c r="U114" s="119">
        <v>0.71823486666666669</v>
      </c>
      <c r="V114" s="119">
        <v>0</v>
      </c>
      <c r="W114" s="119">
        <f t="shared" si="6"/>
        <v>14070.707237952003</v>
      </c>
      <c r="X114" s="119">
        <v>599.62250000000006</v>
      </c>
      <c r="Y114" s="134">
        <f t="shared" si="7"/>
        <v>14670.329737952003</v>
      </c>
    </row>
    <row r="115" spans="1:25" s="116" customFormat="1" ht="13" x14ac:dyDescent="0.3">
      <c r="A115" s="116">
        <v>110</v>
      </c>
      <c r="B115" s="116" t="s">
        <v>38</v>
      </c>
      <c r="C115" s="133">
        <v>28562.94783698671</v>
      </c>
      <c r="D115" s="119">
        <v>12651.882577841619</v>
      </c>
      <c r="E115" s="119">
        <v>17918.252202199998</v>
      </c>
      <c r="F115" s="119">
        <v>6213.2958333333336</v>
      </c>
      <c r="G115" s="119">
        <v>22.5275</v>
      </c>
      <c r="H115" s="119">
        <v>102.28442288499998</v>
      </c>
      <c r="I115" s="119">
        <v>109.76173306666668</v>
      </c>
      <c r="J115" s="119">
        <v>0</v>
      </c>
      <c r="K115" s="119">
        <f t="shared" si="4"/>
        <v>65580.952106313329</v>
      </c>
      <c r="L115" s="119">
        <v>112095.05666666666</v>
      </c>
      <c r="M115" s="119">
        <f t="shared" si="5"/>
        <v>177676.00877297999</v>
      </c>
      <c r="N115" s="133">
        <v>17780.442178175832</v>
      </c>
      <c r="O115" s="119">
        <v>15667.558666666666</v>
      </c>
      <c r="P115" s="119">
        <v>8685.4043021999987</v>
      </c>
      <c r="Q115" s="119">
        <v>17918.252202199998</v>
      </c>
      <c r="R115" s="119">
        <v>6213.2958333333336</v>
      </c>
      <c r="S115" s="119">
        <v>22.5275</v>
      </c>
      <c r="T115" s="119">
        <v>102.28442288499998</v>
      </c>
      <c r="U115" s="119">
        <v>109.76173306666668</v>
      </c>
      <c r="V115" s="119">
        <v>0</v>
      </c>
      <c r="W115" s="119">
        <f t="shared" si="6"/>
        <v>66499.526838527498</v>
      </c>
      <c r="X115" s="119">
        <v>112095.05666666666</v>
      </c>
      <c r="Y115" s="134">
        <f t="shared" si="7"/>
        <v>178594.58350519417</v>
      </c>
    </row>
    <row r="116" spans="1:25" s="116" customFormat="1" ht="13" x14ac:dyDescent="0.3">
      <c r="A116" s="116">
        <v>111</v>
      </c>
      <c r="B116" s="116" t="s">
        <v>38</v>
      </c>
      <c r="C116" s="133">
        <v>290.37842478888734</v>
      </c>
      <c r="D116" s="119">
        <v>279.84746933994603</v>
      </c>
      <c r="E116" s="119">
        <v>14008.847413799997</v>
      </c>
      <c r="F116" s="119">
        <v>65.672499999999999</v>
      </c>
      <c r="G116" s="119">
        <v>0.14916666666666667</v>
      </c>
      <c r="H116" s="119">
        <v>1.0891156365000001</v>
      </c>
      <c r="I116" s="119">
        <v>1.6585815333333336</v>
      </c>
      <c r="J116" s="119">
        <v>0</v>
      </c>
      <c r="K116" s="119">
        <f t="shared" si="4"/>
        <v>14647.642671765328</v>
      </c>
      <c r="L116" s="119">
        <v>1138.2191666666665</v>
      </c>
      <c r="M116" s="119">
        <f t="shared" si="5"/>
        <v>15785.861838431994</v>
      </c>
      <c r="N116" s="133">
        <v>189.32460147825</v>
      </c>
      <c r="O116" s="119">
        <v>158.70100000000002</v>
      </c>
      <c r="P116" s="119">
        <v>204.57434219999996</v>
      </c>
      <c r="Q116" s="119">
        <v>14008.847413799997</v>
      </c>
      <c r="R116" s="119">
        <v>65.672499999999999</v>
      </c>
      <c r="S116" s="119">
        <v>0.14916666666666667</v>
      </c>
      <c r="T116" s="119">
        <v>1.0891156365000001</v>
      </c>
      <c r="U116" s="119">
        <v>1.6585815333333336</v>
      </c>
      <c r="V116" s="119">
        <v>0</v>
      </c>
      <c r="W116" s="119">
        <f t="shared" si="6"/>
        <v>14630.016721314745</v>
      </c>
      <c r="X116" s="119">
        <v>1138.2191666666665</v>
      </c>
      <c r="Y116" s="134">
        <f t="shared" si="7"/>
        <v>15768.235887981411</v>
      </c>
    </row>
    <row r="117" spans="1:25" s="116" customFormat="1" ht="13" x14ac:dyDescent="0.3">
      <c r="A117" s="116">
        <v>112</v>
      </c>
      <c r="B117" s="116" t="s">
        <v>38</v>
      </c>
      <c r="C117" s="133">
        <v>12.988540627023475</v>
      </c>
      <c r="D117" s="119">
        <v>59.830087178976527</v>
      </c>
      <c r="E117" s="119">
        <v>13706.502600000005</v>
      </c>
      <c r="F117" s="119">
        <v>3.0841666666666669</v>
      </c>
      <c r="G117" s="119">
        <v>3.3333333333333335E-3</v>
      </c>
      <c r="H117" s="119">
        <v>6.5971617999999996E-2</v>
      </c>
      <c r="I117" s="119">
        <v>0.30327093333333338</v>
      </c>
      <c r="J117" s="119">
        <v>0</v>
      </c>
      <c r="K117" s="119">
        <f t="shared" si="4"/>
        <v>13782.77797035734</v>
      </c>
      <c r="L117" s="119">
        <v>56.413333333333334</v>
      </c>
      <c r="M117" s="119">
        <f t="shared" si="5"/>
        <v>13839.191303690674</v>
      </c>
      <c r="N117" s="133">
        <v>11.468066262333332</v>
      </c>
      <c r="O117" s="119">
        <v>6.8956666666666679</v>
      </c>
      <c r="P117" s="119">
        <v>45.509400000000007</v>
      </c>
      <c r="Q117" s="119">
        <v>13706.502600000005</v>
      </c>
      <c r="R117" s="119">
        <v>3.0841666666666669</v>
      </c>
      <c r="S117" s="119">
        <v>3.3333333333333335E-3</v>
      </c>
      <c r="T117" s="119">
        <v>6.5971617999999996E-2</v>
      </c>
      <c r="U117" s="119">
        <v>0.30327093333333338</v>
      </c>
      <c r="V117" s="119">
        <v>0</v>
      </c>
      <c r="W117" s="119">
        <f t="shared" si="6"/>
        <v>13773.83247548034</v>
      </c>
      <c r="X117" s="119">
        <v>56.413333333333334</v>
      </c>
      <c r="Y117" s="134">
        <f t="shared" si="7"/>
        <v>13830.245808813674</v>
      </c>
    </row>
    <row r="118" spans="1:25" s="116" customFormat="1" ht="13" x14ac:dyDescent="0.3">
      <c r="A118" s="116">
        <v>113</v>
      </c>
      <c r="B118" s="116" t="s">
        <v>38</v>
      </c>
      <c r="C118" s="133">
        <v>252.86430335800469</v>
      </c>
      <c r="D118" s="119">
        <v>148.463757201162</v>
      </c>
      <c r="E118" s="119">
        <v>13818.059878799997</v>
      </c>
      <c r="F118" s="119">
        <v>55.073333333333345</v>
      </c>
      <c r="G118" s="119">
        <v>8.5833333333333331E-2</v>
      </c>
      <c r="H118" s="119">
        <v>0.98547832750000008</v>
      </c>
      <c r="I118" s="119">
        <v>1.0813988333333333</v>
      </c>
      <c r="J118" s="119">
        <v>0</v>
      </c>
      <c r="K118" s="119">
        <f t="shared" si="4"/>
        <v>14276.613983186664</v>
      </c>
      <c r="L118" s="119">
        <v>930.67666666666662</v>
      </c>
      <c r="M118" s="119">
        <f t="shared" si="5"/>
        <v>15207.29064985333</v>
      </c>
      <c r="N118" s="133">
        <v>171.30898259708331</v>
      </c>
      <c r="O118" s="119">
        <v>137.76233333333332</v>
      </c>
      <c r="P118" s="119">
        <v>104.20017720000003</v>
      </c>
      <c r="Q118" s="119">
        <v>13818.059878799997</v>
      </c>
      <c r="R118" s="119">
        <v>55.073333333333345</v>
      </c>
      <c r="S118" s="119">
        <v>8.5833333333333331E-2</v>
      </c>
      <c r="T118" s="119">
        <v>0.98547832750000008</v>
      </c>
      <c r="U118" s="119">
        <v>1.0813988333333333</v>
      </c>
      <c r="V118" s="119">
        <v>0</v>
      </c>
      <c r="W118" s="119">
        <f t="shared" si="6"/>
        <v>14288.557415757914</v>
      </c>
      <c r="X118" s="119">
        <v>930.67666666666662</v>
      </c>
      <c r="Y118" s="134">
        <f t="shared" si="7"/>
        <v>15219.23408242458</v>
      </c>
    </row>
    <row r="119" spans="1:25" s="116" customFormat="1" ht="13" x14ac:dyDescent="0.3">
      <c r="A119" s="116">
        <v>114</v>
      </c>
      <c r="B119" s="116" t="s">
        <v>38</v>
      </c>
      <c r="C119" s="133">
        <v>28616.747247307041</v>
      </c>
      <c r="D119" s="119">
        <v>42652.058429092962</v>
      </c>
      <c r="E119" s="119">
        <v>63183</v>
      </c>
      <c r="F119" s="119">
        <v>5363.0491666666685</v>
      </c>
      <c r="G119" s="119">
        <v>10.004166666666668</v>
      </c>
      <c r="H119" s="119">
        <v>104.46805919999998</v>
      </c>
      <c r="I119" s="119">
        <v>159.71696</v>
      </c>
      <c r="J119" s="119">
        <v>0</v>
      </c>
      <c r="K119" s="119">
        <f t="shared" si="4"/>
        <v>140089.04402893336</v>
      </c>
      <c r="L119" s="119">
        <v>92838.320833333346</v>
      </c>
      <c r="M119" s="119">
        <f t="shared" si="5"/>
        <v>232927.3648622667</v>
      </c>
      <c r="N119" s="133">
        <v>18160.0309576</v>
      </c>
      <c r="O119" s="119">
        <v>15673.648999999999</v>
      </c>
      <c r="P119" s="119">
        <v>31833</v>
      </c>
      <c r="Q119" s="119">
        <v>63183</v>
      </c>
      <c r="R119" s="119">
        <v>5363.0491666666685</v>
      </c>
      <c r="S119" s="119">
        <v>10.004166666666668</v>
      </c>
      <c r="T119" s="119">
        <v>104.46805919999998</v>
      </c>
      <c r="U119" s="119">
        <v>159.71696</v>
      </c>
      <c r="V119" s="119">
        <v>0</v>
      </c>
      <c r="W119" s="119">
        <f t="shared" si="6"/>
        <v>134486.91831013333</v>
      </c>
      <c r="X119" s="119">
        <v>92838.320833333346</v>
      </c>
      <c r="Y119" s="134">
        <f t="shared" si="7"/>
        <v>227325.23914346669</v>
      </c>
    </row>
    <row r="120" spans="1:25" s="116" customFormat="1" ht="13" x14ac:dyDescent="0.3">
      <c r="A120" s="116">
        <v>115</v>
      </c>
      <c r="B120" s="116" t="s">
        <v>38</v>
      </c>
      <c r="C120" s="133">
        <v>8860.5488429352808</v>
      </c>
      <c r="D120" s="119">
        <v>19493.618483217218</v>
      </c>
      <c r="E120" s="119">
        <v>41688.525000000009</v>
      </c>
      <c r="F120" s="119">
        <v>1260.7124999999999</v>
      </c>
      <c r="G120" s="119">
        <v>2.7149999999999999</v>
      </c>
      <c r="H120" s="119">
        <v>27.212657707499996</v>
      </c>
      <c r="I120" s="119">
        <v>70.554725899999994</v>
      </c>
      <c r="J120" s="119">
        <v>0</v>
      </c>
      <c r="K120" s="119">
        <f t="shared" si="4"/>
        <v>71403.887209759996</v>
      </c>
      <c r="L120" s="119">
        <v>23061.765833333335</v>
      </c>
      <c r="M120" s="119">
        <f t="shared" si="5"/>
        <v>94465.653043093334</v>
      </c>
      <c r="N120" s="133">
        <v>4730.46699815375</v>
      </c>
      <c r="O120" s="119">
        <v>4913.3890000000001</v>
      </c>
      <c r="P120" s="119">
        <v>14766.975000000004</v>
      </c>
      <c r="Q120" s="119">
        <v>41688.525000000009</v>
      </c>
      <c r="R120" s="119">
        <v>1260.7124999999999</v>
      </c>
      <c r="S120" s="119">
        <v>2.7149999999999999</v>
      </c>
      <c r="T120" s="119">
        <v>27.212657707499996</v>
      </c>
      <c r="U120" s="119">
        <v>70.554725899999994</v>
      </c>
      <c r="V120" s="119">
        <v>0</v>
      </c>
      <c r="W120" s="119">
        <f t="shared" si="6"/>
        <v>67460.550881761257</v>
      </c>
      <c r="X120" s="119">
        <v>23061.765833333335</v>
      </c>
      <c r="Y120" s="134">
        <f t="shared" si="7"/>
        <v>90522.316715094596</v>
      </c>
    </row>
    <row r="121" spans="1:25" s="116" customFormat="1" ht="13" x14ac:dyDescent="0.3">
      <c r="A121" s="116">
        <v>116</v>
      </c>
      <c r="B121" s="116" t="s">
        <v>38</v>
      </c>
      <c r="C121" s="133">
        <v>161693.12577178777</v>
      </c>
      <c r="D121" s="119">
        <v>59211.476945678878</v>
      </c>
      <c r="E121" s="119">
        <v>22403.143240000001</v>
      </c>
      <c r="F121" s="119">
        <v>34351.144166666665</v>
      </c>
      <c r="G121" s="119">
        <v>40.070833333333333</v>
      </c>
      <c r="H121" s="119">
        <v>641.94168239999988</v>
      </c>
      <c r="I121" s="119">
        <v>511.59672</v>
      </c>
      <c r="J121" s="119">
        <v>0</v>
      </c>
      <c r="K121" s="119">
        <f t="shared" si="4"/>
        <v>278852.49935986666</v>
      </c>
      <c r="L121" s="119">
        <v>581077.56000000006</v>
      </c>
      <c r="M121" s="119">
        <f t="shared" si="5"/>
        <v>859930.05935986666</v>
      </c>
      <c r="N121" s="133">
        <v>111590.86245719997</v>
      </c>
      <c r="O121" s="119">
        <v>87953.020333333348</v>
      </c>
      <c r="P121" s="119">
        <v>38914.356959999997</v>
      </c>
      <c r="Q121" s="119">
        <v>22403.143240000001</v>
      </c>
      <c r="R121" s="119">
        <v>34351.144166666665</v>
      </c>
      <c r="S121" s="119">
        <v>40.070833333333333</v>
      </c>
      <c r="T121" s="119">
        <v>641.94168239999988</v>
      </c>
      <c r="U121" s="119">
        <v>511.59672</v>
      </c>
      <c r="V121" s="119">
        <v>0</v>
      </c>
      <c r="W121" s="119">
        <f t="shared" si="6"/>
        <v>296406.13639293332</v>
      </c>
      <c r="X121" s="119">
        <v>581077.56000000006</v>
      </c>
      <c r="Y121" s="134">
        <f t="shared" si="7"/>
        <v>877483.69639293337</v>
      </c>
    </row>
    <row r="122" spans="1:25" s="116" customFormat="1" ht="13" x14ac:dyDescent="0.3">
      <c r="A122" s="116">
        <v>117</v>
      </c>
      <c r="B122" s="116" t="s">
        <v>38</v>
      </c>
      <c r="C122" s="133">
        <v>87072.648218966293</v>
      </c>
      <c r="D122" s="119">
        <v>55783.784277270373</v>
      </c>
      <c r="E122" s="119">
        <v>24035.587518666664</v>
      </c>
      <c r="F122" s="119">
        <v>17473.6525</v>
      </c>
      <c r="G122" s="119">
        <v>20.478333333333335</v>
      </c>
      <c r="H122" s="119">
        <v>304.86640971000003</v>
      </c>
      <c r="I122" s="119">
        <v>483.58740366666672</v>
      </c>
      <c r="J122" s="119">
        <v>0</v>
      </c>
      <c r="K122" s="119">
        <f t="shared" si="4"/>
        <v>185174.60466161332</v>
      </c>
      <c r="L122" s="119">
        <v>286471.89500000002</v>
      </c>
      <c r="M122" s="119">
        <f t="shared" si="5"/>
        <v>471646.49966161337</v>
      </c>
      <c r="N122" s="133">
        <v>52995.944221254998</v>
      </c>
      <c r="O122" s="119">
        <v>47843.393666666663</v>
      </c>
      <c r="P122" s="119">
        <v>39846.966396000003</v>
      </c>
      <c r="Q122" s="119">
        <v>24035.587518666664</v>
      </c>
      <c r="R122" s="119">
        <v>17473.6525</v>
      </c>
      <c r="S122" s="119">
        <v>20.478333333333335</v>
      </c>
      <c r="T122" s="119">
        <v>304.86640971000003</v>
      </c>
      <c r="U122" s="119">
        <v>483.58740366666672</v>
      </c>
      <c r="V122" s="119">
        <v>0</v>
      </c>
      <c r="W122" s="119">
        <f t="shared" si="6"/>
        <v>183004.47644929832</v>
      </c>
      <c r="X122" s="119">
        <v>286471.89500000002</v>
      </c>
      <c r="Y122" s="134">
        <f t="shared" si="7"/>
        <v>469476.37144929834</v>
      </c>
    </row>
    <row r="123" spans="1:25" s="116" customFormat="1" ht="13" x14ac:dyDescent="0.3">
      <c r="A123" s="116">
        <v>118</v>
      </c>
      <c r="B123" s="116" t="s">
        <v>38</v>
      </c>
      <c r="C123" s="133">
        <v>138238.7315894184</v>
      </c>
      <c r="D123" s="119">
        <v>64483.546803201585</v>
      </c>
      <c r="E123" s="119">
        <v>27956.045748</v>
      </c>
      <c r="F123" s="119">
        <v>28900.552500000002</v>
      </c>
      <c r="G123" s="119">
        <v>39.26</v>
      </c>
      <c r="H123" s="119">
        <v>527.89376985999991</v>
      </c>
      <c r="I123" s="119">
        <v>475.52100033333335</v>
      </c>
      <c r="J123" s="119">
        <v>0</v>
      </c>
      <c r="K123" s="119">
        <f t="shared" si="4"/>
        <v>260621.55141081332</v>
      </c>
      <c r="L123" s="119">
        <v>485477.71499999991</v>
      </c>
      <c r="M123" s="119">
        <f t="shared" si="5"/>
        <v>746099.2664108132</v>
      </c>
      <c r="N123" s="133">
        <v>91765.533660663335</v>
      </c>
      <c r="O123" s="119">
        <v>75441.210666666666</v>
      </c>
      <c r="P123" s="119">
        <v>44197.545563999993</v>
      </c>
      <c r="Q123" s="119">
        <v>27956.045748</v>
      </c>
      <c r="R123" s="119">
        <v>28900.552500000002</v>
      </c>
      <c r="S123" s="119">
        <v>39.26</v>
      </c>
      <c r="T123" s="119">
        <v>527.89376985999991</v>
      </c>
      <c r="U123" s="119">
        <v>475.52100033333335</v>
      </c>
      <c r="V123" s="119">
        <v>0</v>
      </c>
      <c r="W123" s="119">
        <f t="shared" si="6"/>
        <v>269303.56290952332</v>
      </c>
      <c r="X123" s="119">
        <v>485477.71499999991</v>
      </c>
      <c r="Y123" s="134">
        <f t="shared" si="7"/>
        <v>754781.27790952323</v>
      </c>
    </row>
    <row r="124" spans="1:25" s="116" customFormat="1" ht="13" x14ac:dyDescent="0.3">
      <c r="A124" s="116">
        <v>119</v>
      </c>
      <c r="B124" s="116" t="s">
        <v>38</v>
      </c>
      <c r="C124" s="133">
        <v>133704.52870439997</v>
      </c>
      <c r="D124" s="119">
        <v>88465.290374466684</v>
      </c>
      <c r="E124" s="119">
        <v>89383.554833333357</v>
      </c>
      <c r="F124" s="119">
        <v>29768.729166666661</v>
      </c>
      <c r="G124" s="119">
        <v>43.522500000000001</v>
      </c>
      <c r="H124" s="119">
        <v>551.38100159999988</v>
      </c>
      <c r="I124" s="119">
        <v>717.52352000000008</v>
      </c>
      <c r="J124" s="119">
        <v>0</v>
      </c>
      <c r="K124" s="119">
        <f t="shared" si="4"/>
        <v>342634.53010046668</v>
      </c>
      <c r="L124" s="119">
        <v>509187.81583333336</v>
      </c>
      <c r="M124" s="119">
        <f t="shared" si="5"/>
        <v>851822.3459338001</v>
      </c>
      <c r="N124" s="133">
        <v>95848.397444799994</v>
      </c>
      <c r="O124" s="119">
        <v>72486.794999999998</v>
      </c>
      <c r="P124" s="119">
        <v>62470.513649999986</v>
      </c>
      <c r="Q124" s="119">
        <v>89383.554833333357</v>
      </c>
      <c r="R124" s="119">
        <v>29768.729166666661</v>
      </c>
      <c r="S124" s="119">
        <v>43.522500000000001</v>
      </c>
      <c r="T124" s="119">
        <v>551.38100159999988</v>
      </c>
      <c r="U124" s="119">
        <v>717.52352000000008</v>
      </c>
      <c r="V124" s="119">
        <v>0</v>
      </c>
      <c r="W124" s="119">
        <f t="shared" si="6"/>
        <v>351270.41711640003</v>
      </c>
      <c r="X124" s="119">
        <v>509187.81583333336</v>
      </c>
      <c r="Y124" s="134">
        <f t="shared" si="7"/>
        <v>860458.23294973338</v>
      </c>
    </row>
    <row r="125" spans="1:25" s="116" customFormat="1" ht="13" x14ac:dyDescent="0.3">
      <c r="A125" s="116">
        <v>120</v>
      </c>
      <c r="B125" s="116" t="s">
        <v>38</v>
      </c>
      <c r="C125" s="133">
        <v>54711.904280548355</v>
      </c>
      <c r="D125" s="119">
        <v>36299.34634291831</v>
      </c>
      <c r="E125" s="119">
        <v>56594.349599999994</v>
      </c>
      <c r="F125" s="119">
        <v>10937.164999999999</v>
      </c>
      <c r="G125" s="119">
        <v>14.936666666666666</v>
      </c>
      <c r="H125" s="119">
        <v>192.82883039999993</v>
      </c>
      <c r="I125" s="119">
        <v>201.86296000000002</v>
      </c>
      <c r="J125" s="119">
        <v>0</v>
      </c>
      <c r="K125" s="119">
        <f t="shared" si="4"/>
        <v>158952.39368053334</v>
      </c>
      <c r="L125" s="119">
        <v>183427.49833333332</v>
      </c>
      <c r="M125" s="119">
        <f t="shared" si="5"/>
        <v>342379.89201386669</v>
      </c>
      <c r="N125" s="133">
        <v>33520.078351199998</v>
      </c>
      <c r="O125" s="119">
        <v>30047.389333333336</v>
      </c>
      <c r="P125" s="119">
        <v>25987.989600000001</v>
      </c>
      <c r="Q125" s="119">
        <v>56594.349599999994</v>
      </c>
      <c r="R125" s="119">
        <v>10937.164999999999</v>
      </c>
      <c r="S125" s="119">
        <v>14.936666666666666</v>
      </c>
      <c r="T125" s="119">
        <v>192.82883039999993</v>
      </c>
      <c r="U125" s="119">
        <v>201.86296000000002</v>
      </c>
      <c r="V125" s="119">
        <v>0</v>
      </c>
      <c r="W125" s="119">
        <f t="shared" si="6"/>
        <v>157496.60034159999</v>
      </c>
      <c r="X125" s="119">
        <v>183427.49833333332</v>
      </c>
      <c r="Y125" s="134">
        <f t="shared" si="7"/>
        <v>340924.09867493331</v>
      </c>
    </row>
    <row r="126" spans="1:25" s="116" customFormat="1" ht="13" x14ac:dyDescent="0.3">
      <c r="A126" s="116">
        <v>121</v>
      </c>
      <c r="B126" s="116" t="s">
        <v>38</v>
      </c>
      <c r="C126" s="133">
        <v>41799.091048083144</v>
      </c>
      <c r="D126" s="119">
        <v>18447.139041368519</v>
      </c>
      <c r="E126" s="119">
        <v>37434.074944799999</v>
      </c>
      <c r="F126" s="119">
        <v>8892.1774999999998</v>
      </c>
      <c r="G126" s="119">
        <v>9.6983333333333324</v>
      </c>
      <c r="H126" s="119">
        <v>161.85720525500003</v>
      </c>
      <c r="I126" s="119">
        <v>164.71136173333332</v>
      </c>
      <c r="J126" s="119">
        <v>0</v>
      </c>
      <c r="K126" s="119">
        <f t="shared" si="4"/>
        <v>106908.74943457334</v>
      </c>
      <c r="L126" s="119">
        <v>148031.56</v>
      </c>
      <c r="M126" s="119">
        <f t="shared" si="5"/>
        <v>254940.30943457334</v>
      </c>
      <c r="N126" s="133">
        <v>28136.177513494167</v>
      </c>
      <c r="O126" s="119">
        <v>22784.742333333332</v>
      </c>
      <c r="P126" s="119">
        <v>12528.690031199998</v>
      </c>
      <c r="Q126" s="119">
        <v>37434.074944799999</v>
      </c>
      <c r="R126" s="119">
        <v>8892.1774999999998</v>
      </c>
      <c r="S126" s="119">
        <v>9.6983333333333324</v>
      </c>
      <c r="T126" s="119">
        <v>161.85720525500003</v>
      </c>
      <c r="U126" s="119">
        <v>164.71136173333332</v>
      </c>
      <c r="V126" s="119">
        <v>0</v>
      </c>
      <c r="W126" s="119">
        <f t="shared" si="6"/>
        <v>110112.12922314917</v>
      </c>
      <c r="X126" s="119">
        <v>148031.56</v>
      </c>
      <c r="Y126" s="134">
        <f t="shared" si="7"/>
        <v>258143.68922314915</v>
      </c>
    </row>
    <row r="127" spans="1:25" s="116" customFormat="1" ht="13" x14ac:dyDescent="0.3">
      <c r="A127" s="116">
        <v>122</v>
      </c>
      <c r="B127" s="116" t="s">
        <v>38</v>
      </c>
      <c r="C127" s="133">
        <v>59473.398899057269</v>
      </c>
      <c r="D127" s="119">
        <v>33944.782633476054</v>
      </c>
      <c r="E127" s="119">
        <v>54092.640000000007</v>
      </c>
      <c r="F127" s="119">
        <v>12598.406666666668</v>
      </c>
      <c r="G127" s="119">
        <v>18.585833333333333</v>
      </c>
      <c r="H127" s="119">
        <v>230.56523759999996</v>
      </c>
      <c r="I127" s="119">
        <v>192.39840000000001</v>
      </c>
      <c r="J127" s="119">
        <v>0</v>
      </c>
      <c r="K127" s="119">
        <f t="shared" si="4"/>
        <v>160550.77767013336</v>
      </c>
      <c r="L127" s="119">
        <v>213913.5</v>
      </c>
      <c r="M127" s="119">
        <f t="shared" si="5"/>
        <v>374464.27767013339</v>
      </c>
      <c r="N127" s="133">
        <v>40079.923802800004</v>
      </c>
      <c r="O127" s="119">
        <v>32415.87466666667</v>
      </c>
      <c r="P127" s="119">
        <v>23768.640000000003</v>
      </c>
      <c r="Q127" s="119">
        <v>54092.640000000007</v>
      </c>
      <c r="R127" s="119">
        <v>12598.406666666668</v>
      </c>
      <c r="S127" s="119">
        <v>18.585833333333333</v>
      </c>
      <c r="T127" s="119">
        <v>230.56523759999996</v>
      </c>
      <c r="U127" s="119">
        <v>192.39840000000001</v>
      </c>
      <c r="V127" s="119">
        <v>0</v>
      </c>
      <c r="W127" s="119">
        <f t="shared" si="6"/>
        <v>163397.03460706671</v>
      </c>
      <c r="X127" s="119">
        <v>213913.5</v>
      </c>
      <c r="Y127" s="134">
        <f t="shared" si="7"/>
        <v>377310.53460706671</v>
      </c>
    </row>
    <row r="128" spans="1:25" s="116" customFormat="1" ht="13" x14ac:dyDescent="0.3">
      <c r="A128" s="116">
        <v>123</v>
      </c>
      <c r="B128" s="116" t="s">
        <v>38</v>
      </c>
      <c r="C128" s="133">
        <v>37213.966124364313</v>
      </c>
      <c r="D128" s="119">
        <v>37784.92864856901</v>
      </c>
      <c r="E128" s="119">
        <v>58398.599999999984</v>
      </c>
      <c r="F128" s="119">
        <v>7565.0058333333336</v>
      </c>
      <c r="G128" s="119">
        <v>14.965833333333336</v>
      </c>
      <c r="H128" s="119">
        <v>150.15653879999999</v>
      </c>
      <c r="I128" s="119">
        <v>223.29548</v>
      </c>
      <c r="J128" s="119">
        <v>0</v>
      </c>
      <c r="K128" s="119">
        <f t="shared" si="4"/>
        <v>141350.91845839994</v>
      </c>
      <c r="L128" s="119">
        <v>132101.44666666668</v>
      </c>
      <c r="M128" s="119">
        <f t="shared" si="5"/>
        <v>273452.3651250666</v>
      </c>
      <c r="N128" s="133">
        <v>26102.211661399997</v>
      </c>
      <c r="O128" s="119">
        <v>20214.168666666668</v>
      </c>
      <c r="P128" s="119">
        <v>27588.599999999995</v>
      </c>
      <c r="Q128" s="119">
        <v>58398.599999999984</v>
      </c>
      <c r="R128" s="119">
        <v>7565.0058333333336</v>
      </c>
      <c r="S128" s="119">
        <v>14.965833333333336</v>
      </c>
      <c r="T128" s="119">
        <v>150.15653879999999</v>
      </c>
      <c r="U128" s="119">
        <v>223.29548</v>
      </c>
      <c r="V128" s="119">
        <v>0</v>
      </c>
      <c r="W128" s="119">
        <f t="shared" si="6"/>
        <v>140257.00401353327</v>
      </c>
      <c r="X128" s="119">
        <v>132101.44666666668</v>
      </c>
      <c r="Y128" s="134">
        <f t="shared" si="7"/>
        <v>272358.45068019995</v>
      </c>
    </row>
    <row r="129" spans="1:25" s="116" customFormat="1" ht="13" x14ac:dyDescent="0.3">
      <c r="A129" s="116">
        <v>124</v>
      </c>
      <c r="B129" s="116" t="s">
        <v>38</v>
      </c>
      <c r="C129" s="133">
        <v>118651.76919627983</v>
      </c>
      <c r="D129" s="119">
        <v>44032.340369653517</v>
      </c>
      <c r="E129" s="119">
        <v>60132.147599999989</v>
      </c>
      <c r="F129" s="119">
        <v>24929.479166666668</v>
      </c>
      <c r="G129" s="119">
        <v>31.985833333333332</v>
      </c>
      <c r="H129" s="119">
        <v>459.67521779999998</v>
      </c>
      <c r="I129" s="119">
        <v>356.52107999999998</v>
      </c>
      <c r="J129" s="119">
        <v>0</v>
      </c>
      <c r="K129" s="119">
        <f t="shared" si="4"/>
        <v>248593.91846373334</v>
      </c>
      <c r="L129" s="119">
        <v>422110.12166666659</v>
      </c>
      <c r="M129" s="119">
        <f t="shared" si="5"/>
        <v>670704.04013039987</v>
      </c>
      <c r="N129" s="133">
        <v>79906.875360899998</v>
      </c>
      <c r="O129" s="119">
        <v>64674.60866666666</v>
      </c>
      <c r="P129" s="119">
        <v>29126.487600000004</v>
      </c>
      <c r="Q129" s="119">
        <v>60132.147599999989</v>
      </c>
      <c r="R129" s="119">
        <v>24929.479166666668</v>
      </c>
      <c r="S129" s="119">
        <v>31.985833333333332</v>
      </c>
      <c r="T129" s="119">
        <v>459.67521779999998</v>
      </c>
      <c r="U129" s="119">
        <v>356.52107999999998</v>
      </c>
      <c r="V129" s="119">
        <v>0</v>
      </c>
      <c r="W129" s="119">
        <f t="shared" si="6"/>
        <v>259617.78052536663</v>
      </c>
      <c r="X129" s="119">
        <v>422110.12166666659</v>
      </c>
      <c r="Y129" s="134">
        <f t="shared" si="7"/>
        <v>681727.90219203325</v>
      </c>
    </row>
    <row r="130" spans="1:25" s="116" customFormat="1" ht="13" x14ac:dyDescent="0.3">
      <c r="A130" s="116">
        <v>125</v>
      </c>
      <c r="B130" s="116" t="s">
        <v>38</v>
      </c>
      <c r="C130" s="133">
        <v>107376.59979625353</v>
      </c>
      <c r="D130" s="119">
        <v>45435.841797413137</v>
      </c>
      <c r="E130" s="119">
        <v>62170.922199999994</v>
      </c>
      <c r="F130" s="119">
        <v>21379.523333333331</v>
      </c>
      <c r="G130" s="119">
        <v>20.403333333333336</v>
      </c>
      <c r="H130" s="119">
        <v>391.44458099999997</v>
      </c>
      <c r="I130" s="119">
        <v>395.21280000000002</v>
      </c>
      <c r="J130" s="119">
        <v>0</v>
      </c>
      <c r="K130" s="119">
        <f t="shared" si="4"/>
        <v>237169.94784133334</v>
      </c>
      <c r="L130" s="119">
        <v>355225.89333333337</v>
      </c>
      <c r="M130" s="119">
        <f t="shared" si="5"/>
        <v>592395.84117466677</v>
      </c>
      <c r="N130" s="133">
        <v>68046.116330500008</v>
      </c>
      <c r="O130" s="119">
        <v>58817.52</v>
      </c>
      <c r="P130" s="119">
        <v>30935.152199999997</v>
      </c>
      <c r="Q130" s="119">
        <v>62170.922199999994</v>
      </c>
      <c r="R130" s="119">
        <v>21379.523333333331</v>
      </c>
      <c r="S130" s="119">
        <v>20.403333333333336</v>
      </c>
      <c r="T130" s="119">
        <v>391.44458099999997</v>
      </c>
      <c r="U130" s="119">
        <v>395.21280000000002</v>
      </c>
      <c r="V130" s="119">
        <v>0</v>
      </c>
      <c r="W130" s="119">
        <f t="shared" si="6"/>
        <v>242156.29477816669</v>
      </c>
      <c r="X130" s="119">
        <v>355225.89333333337</v>
      </c>
      <c r="Y130" s="134">
        <f t="shared" si="7"/>
        <v>597382.18811150012</v>
      </c>
    </row>
    <row r="131" spans="1:25" s="116" customFormat="1" ht="13" x14ac:dyDescent="0.3">
      <c r="A131" s="116">
        <v>126</v>
      </c>
      <c r="B131" s="116" t="s">
        <v>38</v>
      </c>
      <c r="C131" s="133">
        <v>120475.77723180281</v>
      </c>
      <c r="D131" s="119">
        <v>52628.459517197189</v>
      </c>
      <c r="E131" s="119">
        <v>68102.426400000011</v>
      </c>
      <c r="F131" s="119">
        <v>22884.616666666665</v>
      </c>
      <c r="G131" s="119">
        <v>25.526666666666667</v>
      </c>
      <c r="H131" s="119">
        <v>419.0527469999999</v>
      </c>
      <c r="I131" s="119">
        <v>393.03040000000004</v>
      </c>
      <c r="J131" s="119">
        <v>0</v>
      </c>
      <c r="K131" s="119">
        <f t="shared" si="4"/>
        <v>264928.88962933334</v>
      </c>
      <c r="L131" s="119">
        <v>381137.04583333322</v>
      </c>
      <c r="M131" s="119">
        <f t="shared" si="5"/>
        <v>646065.93546266656</v>
      </c>
      <c r="N131" s="133">
        <v>72845.335853500001</v>
      </c>
      <c r="O131" s="119">
        <v>66229.808000000005</v>
      </c>
      <c r="P131" s="119">
        <v>36197.186400000006</v>
      </c>
      <c r="Q131" s="119">
        <v>68102.426400000011</v>
      </c>
      <c r="R131" s="119">
        <v>22884.616666666665</v>
      </c>
      <c r="S131" s="119">
        <v>25.526666666666667</v>
      </c>
      <c r="T131" s="119">
        <v>419.0527469999999</v>
      </c>
      <c r="U131" s="119">
        <v>393.03040000000004</v>
      </c>
      <c r="V131" s="119">
        <v>0</v>
      </c>
      <c r="W131" s="119">
        <f t="shared" si="6"/>
        <v>267096.98313383333</v>
      </c>
      <c r="X131" s="119">
        <v>381137.04583333322</v>
      </c>
      <c r="Y131" s="134">
        <f t="shared" si="7"/>
        <v>648234.02896716655</v>
      </c>
    </row>
    <row r="132" spans="1:25" s="116" customFormat="1" ht="13" x14ac:dyDescent="0.3">
      <c r="A132" s="116">
        <v>127</v>
      </c>
      <c r="B132" s="116" t="s">
        <v>38</v>
      </c>
      <c r="C132" s="133">
        <v>113229.60231154926</v>
      </c>
      <c r="D132" s="119">
        <v>52100.534748450707</v>
      </c>
      <c r="E132" s="119">
        <v>67967.400000000009</v>
      </c>
      <c r="F132" s="119">
        <v>21450.141666666663</v>
      </c>
      <c r="G132" s="119">
        <v>19.214166666666667</v>
      </c>
      <c r="H132" s="119">
        <v>391.93997999999993</v>
      </c>
      <c r="I132" s="119">
        <v>435.39893333333339</v>
      </c>
      <c r="J132" s="119">
        <v>0</v>
      </c>
      <c r="K132" s="119">
        <f t="shared" si="4"/>
        <v>255594.23180666668</v>
      </c>
      <c r="L132" s="119">
        <v>355557.02416666667</v>
      </c>
      <c r="M132" s="119">
        <f t="shared" si="5"/>
        <v>611151.25597333338</v>
      </c>
      <c r="N132" s="133">
        <v>68132.233189999999</v>
      </c>
      <c r="O132" s="119">
        <v>62268.776000000005</v>
      </c>
      <c r="P132" s="119">
        <v>36077.400000000009</v>
      </c>
      <c r="Q132" s="119">
        <v>67967.400000000009</v>
      </c>
      <c r="R132" s="119">
        <v>21450.141666666663</v>
      </c>
      <c r="S132" s="119">
        <v>19.214166666666667</v>
      </c>
      <c r="T132" s="119">
        <v>391.93997999999993</v>
      </c>
      <c r="U132" s="119">
        <v>435.39893333333339</v>
      </c>
      <c r="V132" s="119">
        <v>0</v>
      </c>
      <c r="W132" s="119">
        <f t="shared" si="6"/>
        <v>256742.50393666673</v>
      </c>
      <c r="X132" s="119">
        <v>355557.02416666667</v>
      </c>
      <c r="Y132" s="134">
        <f t="shared" si="7"/>
        <v>612299.52810333343</v>
      </c>
    </row>
    <row r="133" spans="1:25" s="116" customFormat="1" ht="13" x14ac:dyDescent="0.3">
      <c r="A133" s="116">
        <v>128</v>
      </c>
      <c r="B133" s="116" t="s">
        <v>38</v>
      </c>
      <c r="C133" s="133">
        <v>52661.563969221599</v>
      </c>
      <c r="D133" s="119">
        <v>60654.694067478391</v>
      </c>
      <c r="E133" s="119">
        <v>75938.950800000006</v>
      </c>
      <c r="F133" s="119">
        <v>10780.3225</v>
      </c>
      <c r="G133" s="119">
        <v>9.0966666666666658</v>
      </c>
      <c r="H133" s="119">
        <v>205.8952601</v>
      </c>
      <c r="I133" s="119">
        <v>351.96080666666666</v>
      </c>
      <c r="J133" s="119">
        <v>0</v>
      </c>
      <c r="K133" s="119">
        <f t="shared" si="4"/>
        <v>200602.48407013336</v>
      </c>
      <c r="L133" s="119">
        <v>185103.24250000002</v>
      </c>
      <c r="M133" s="119">
        <f t="shared" si="5"/>
        <v>385705.72657013335</v>
      </c>
      <c r="N133" s="133">
        <v>35791.459380716668</v>
      </c>
      <c r="O133" s="119">
        <v>28682.651333333331</v>
      </c>
      <c r="P133" s="119">
        <v>44660.189879999998</v>
      </c>
      <c r="Q133" s="119">
        <v>75938.950800000006</v>
      </c>
      <c r="R133" s="119">
        <v>10780.3225</v>
      </c>
      <c r="S133" s="119">
        <v>9.0966666666666658</v>
      </c>
      <c r="T133" s="119">
        <v>205.8952601</v>
      </c>
      <c r="U133" s="119">
        <v>351.96080666666666</v>
      </c>
      <c r="V133" s="119">
        <v>0</v>
      </c>
      <c r="W133" s="119">
        <f t="shared" si="6"/>
        <v>196420.52662748337</v>
      </c>
      <c r="X133" s="119">
        <v>185103.24250000002</v>
      </c>
      <c r="Y133" s="134">
        <f t="shared" si="7"/>
        <v>381523.76912748336</v>
      </c>
    </row>
    <row r="134" spans="1:25" s="116" customFormat="1" ht="13" x14ac:dyDescent="0.3">
      <c r="A134" s="116">
        <v>129</v>
      </c>
      <c r="B134" s="116" t="s">
        <v>38</v>
      </c>
      <c r="C134" s="133">
        <v>184854.33187841691</v>
      </c>
      <c r="D134" s="119">
        <v>70307.492924383099</v>
      </c>
      <c r="E134" s="119">
        <v>77470</v>
      </c>
      <c r="F134" s="119">
        <v>38259.761666666665</v>
      </c>
      <c r="G134" s="119">
        <v>47.87916666666667</v>
      </c>
      <c r="H134" s="119">
        <v>716.89101840000001</v>
      </c>
      <c r="I134" s="119">
        <v>754.53522666666674</v>
      </c>
      <c r="J134" s="119">
        <v>0</v>
      </c>
      <c r="K134" s="119">
        <f t="shared" si="4"/>
        <v>372410.89188120002</v>
      </c>
      <c r="L134" s="119">
        <v>649187.6825</v>
      </c>
      <c r="M134" s="119">
        <f t="shared" si="5"/>
        <v>1021598.5743812</v>
      </c>
      <c r="N134" s="133">
        <v>124619.55536519998</v>
      </c>
      <c r="O134" s="119">
        <v>100751.57899999998</v>
      </c>
      <c r="P134" s="119">
        <v>46688.400000000016</v>
      </c>
      <c r="Q134" s="119">
        <v>77470</v>
      </c>
      <c r="R134" s="119">
        <v>38259.761666666665</v>
      </c>
      <c r="S134" s="119">
        <v>47.87916666666667</v>
      </c>
      <c r="T134" s="119">
        <v>716.89101840000001</v>
      </c>
      <c r="U134" s="119">
        <v>754.53522666666674</v>
      </c>
      <c r="V134" s="119">
        <v>0</v>
      </c>
      <c r="W134" s="119">
        <f t="shared" si="6"/>
        <v>389308.60144359997</v>
      </c>
      <c r="X134" s="119">
        <v>649187.6825</v>
      </c>
      <c r="Y134" s="134">
        <f t="shared" si="7"/>
        <v>1038496.2839436</v>
      </c>
    </row>
    <row r="135" spans="1:25" s="116" customFormat="1" ht="13" x14ac:dyDescent="0.3">
      <c r="A135" s="116">
        <v>130</v>
      </c>
      <c r="B135" s="116" t="s">
        <v>38</v>
      </c>
      <c r="C135" s="133">
        <v>6630.4268060938966</v>
      </c>
      <c r="D135" s="119">
        <v>45652.005485239431</v>
      </c>
      <c r="E135" s="119">
        <v>66452.924760000009</v>
      </c>
      <c r="F135" s="119">
        <v>2040.3858333333335</v>
      </c>
      <c r="G135" s="119">
        <v>7.5833333333333336E-2</v>
      </c>
      <c r="H135" s="119">
        <v>49.497143999999992</v>
      </c>
      <c r="I135" s="119">
        <v>693.23562666666669</v>
      </c>
      <c r="J135" s="119">
        <v>0</v>
      </c>
      <c r="K135" s="119">
        <f t="shared" ref="K135:K198" si="8">SUM(C135:J135)</f>
        <v>121518.55148866666</v>
      </c>
      <c r="L135" s="119">
        <v>37273.045000000006</v>
      </c>
      <c r="M135" s="119">
        <f t="shared" ref="M135:M198" si="9">SUM(K135:L135)</f>
        <v>158791.59648866666</v>
      </c>
      <c r="N135" s="133">
        <v>8604.2535320000006</v>
      </c>
      <c r="O135" s="119">
        <v>3334.0296666666673</v>
      </c>
      <c r="P135" s="119">
        <v>34733.858759999996</v>
      </c>
      <c r="Q135" s="119">
        <v>66452.924760000009</v>
      </c>
      <c r="R135" s="119">
        <v>2040.3858333333335</v>
      </c>
      <c r="S135" s="119">
        <v>7.5833333333333336E-2</v>
      </c>
      <c r="T135" s="119">
        <v>49.497143999999992</v>
      </c>
      <c r="U135" s="119">
        <v>693.23562666666669</v>
      </c>
      <c r="V135" s="119">
        <v>0</v>
      </c>
      <c r="W135" s="119">
        <f t="shared" ref="W135:W198" si="10">SUM(N135:V135)</f>
        <v>115908.26115599999</v>
      </c>
      <c r="X135" s="119">
        <v>37273.045000000006</v>
      </c>
      <c r="Y135" s="134">
        <f t="shared" ref="Y135:Y198" si="11">SUM(W135:X135)</f>
        <v>153181.30615600001</v>
      </c>
    </row>
    <row r="136" spans="1:25" s="116" customFormat="1" ht="13" x14ac:dyDescent="0.3">
      <c r="A136" s="116">
        <v>131</v>
      </c>
      <c r="B136" s="116" t="s">
        <v>38</v>
      </c>
      <c r="C136" s="133">
        <v>125438.40608797372</v>
      </c>
      <c r="D136" s="119">
        <v>73242.356967092972</v>
      </c>
      <c r="E136" s="119">
        <v>82276</v>
      </c>
      <c r="F136" s="119">
        <v>19579.95</v>
      </c>
      <c r="G136" s="119">
        <v>0.92833333333333334</v>
      </c>
      <c r="H136" s="119">
        <v>330.87044520000001</v>
      </c>
      <c r="I136" s="119">
        <v>418.5446399999999</v>
      </c>
      <c r="J136" s="119">
        <v>0</v>
      </c>
      <c r="K136" s="119">
        <f t="shared" si="8"/>
        <v>301287.05647360004</v>
      </c>
      <c r="L136" s="119">
        <v>302474.09000000003</v>
      </c>
      <c r="M136" s="119">
        <f t="shared" si="9"/>
        <v>603761.14647360006</v>
      </c>
      <c r="N136" s="133">
        <v>57516.312390600004</v>
      </c>
      <c r="O136" s="119">
        <v>70198.289333333334</v>
      </c>
      <c r="P136" s="119">
        <v>53055</v>
      </c>
      <c r="Q136" s="119">
        <v>82276</v>
      </c>
      <c r="R136" s="119">
        <v>19579.95</v>
      </c>
      <c r="S136" s="119">
        <v>0.92833333333333334</v>
      </c>
      <c r="T136" s="119">
        <v>330.87044520000001</v>
      </c>
      <c r="U136" s="119">
        <v>418.5446399999999</v>
      </c>
      <c r="V136" s="119">
        <v>0</v>
      </c>
      <c r="W136" s="119">
        <f t="shared" si="10"/>
        <v>283375.8951424667</v>
      </c>
      <c r="X136" s="119">
        <v>302474.09000000003</v>
      </c>
      <c r="Y136" s="134">
        <f t="shared" si="11"/>
        <v>585849.98514246673</v>
      </c>
    </row>
    <row r="137" spans="1:25" s="116" customFormat="1" ht="13" x14ac:dyDescent="0.3">
      <c r="A137" s="116">
        <v>132</v>
      </c>
      <c r="B137" s="116" t="s">
        <v>38</v>
      </c>
      <c r="C137" s="133">
        <v>319647.79277338966</v>
      </c>
      <c r="D137" s="119">
        <v>157653.20994194361</v>
      </c>
      <c r="E137" s="119">
        <v>119892.39999999998</v>
      </c>
      <c r="F137" s="119">
        <v>66757.663333333345</v>
      </c>
      <c r="G137" s="119">
        <v>96.47750000000002</v>
      </c>
      <c r="H137" s="119">
        <v>1274.1101460000002</v>
      </c>
      <c r="I137" s="119">
        <v>1016.7578399999999</v>
      </c>
      <c r="J137" s="119">
        <v>0</v>
      </c>
      <c r="K137" s="119">
        <f t="shared" si="8"/>
        <v>666338.41153466667</v>
      </c>
      <c r="L137" s="119">
        <v>1159120.3983333332</v>
      </c>
      <c r="M137" s="119">
        <f t="shared" si="9"/>
        <v>1825458.809868</v>
      </c>
      <c r="N137" s="133">
        <v>221482.81371300001</v>
      </c>
      <c r="O137" s="119">
        <v>173812.87866666666</v>
      </c>
      <c r="P137" s="119">
        <v>108232.19999999997</v>
      </c>
      <c r="Q137" s="119">
        <v>119892.39999999998</v>
      </c>
      <c r="R137" s="119">
        <v>66757.663333333345</v>
      </c>
      <c r="S137" s="119">
        <v>96.47750000000002</v>
      </c>
      <c r="T137" s="119">
        <v>1274.1101460000002</v>
      </c>
      <c r="U137" s="119">
        <v>1016.7578399999999</v>
      </c>
      <c r="V137" s="119">
        <v>0</v>
      </c>
      <c r="W137" s="119">
        <f t="shared" si="10"/>
        <v>692565.30119899998</v>
      </c>
      <c r="X137" s="119">
        <v>1159120.3983333332</v>
      </c>
      <c r="Y137" s="134">
        <f t="shared" si="11"/>
        <v>1851685.6995323333</v>
      </c>
    </row>
    <row r="138" spans="1:25" s="116" customFormat="1" ht="13" x14ac:dyDescent="0.3">
      <c r="A138" s="116">
        <v>133</v>
      </c>
      <c r="B138" s="116" t="s">
        <v>38</v>
      </c>
      <c r="C138" s="133">
        <v>262953.82920344232</v>
      </c>
      <c r="D138" s="119">
        <v>97095.739496424401</v>
      </c>
      <c r="E138" s="119">
        <v>90887.877333333352</v>
      </c>
      <c r="F138" s="119">
        <v>53331.255833333329</v>
      </c>
      <c r="G138" s="119">
        <v>76.534166666666664</v>
      </c>
      <c r="H138" s="119">
        <v>991.36398959999997</v>
      </c>
      <c r="I138" s="119">
        <v>790.30655999999999</v>
      </c>
      <c r="J138" s="119">
        <v>0</v>
      </c>
      <c r="K138" s="119">
        <f t="shared" si="8"/>
        <v>506126.90658280003</v>
      </c>
      <c r="L138" s="119">
        <v>915697.6083333334</v>
      </c>
      <c r="M138" s="119">
        <f t="shared" si="9"/>
        <v>1421824.5149161334</v>
      </c>
      <c r="N138" s="133">
        <v>172332.10685880002</v>
      </c>
      <c r="O138" s="119">
        <v>143652.49100000001</v>
      </c>
      <c r="P138" s="119">
        <v>64463.318399999989</v>
      </c>
      <c r="Q138" s="119">
        <v>90887.877333333352</v>
      </c>
      <c r="R138" s="119">
        <v>53331.255833333329</v>
      </c>
      <c r="S138" s="119">
        <v>76.534166666666664</v>
      </c>
      <c r="T138" s="119">
        <v>991.36398959999997</v>
      </c>
      <c r="U138" s="119">
        <v>790.30655999999999</v>
      </c>
      <c r="V138" s="119">
        <v>0</v>
      </c>
      <c r="W138" s="119">
        <f t="shared" si="10"/>
        <v>526525.2541417334</v>
      </c>
      <c r="X138" s="119">
        <v>915697.6083333334</v>
      </c>
      <c r="Y138" s="134">
        <f t="shared" si="11"/>
        <v>1442222.8624750669</v>
      </c>
    </row>
    <row r="139" spans="1:25" s="116" customFormat="1" ht="13" x14ac:dyDescent="0.3">
      <c r="A139" s="116">
        <v>134</v>
      </c>
      <c r="B139" s="116" t="s">
        <v>38</v>
      </c>
      <c r="C139" s="133">
        <v>4612.5189749464798</v>
      </c>
      <c r="D139" s="119">
        <v>22214.486588653523</v>
      </c>
      <c r="E139" s="119">
        <v>45890.400000000016</v>
      </c>
      <c r="F139" s="119">
        <v>1002.4258333333332</v>
      </c>
      <c r="G139" s="119">
        <v>2.2725</v>
      </c>
      <c r="H139" s="119">
        <v>16.935760800000001</v>
      </c>
      <c r="I139" s="119">
        <v>15.817440000000003</v>
      </c>
      <c r="J139" s="119">
        <v>0</v>
      </c>
      <c r="K139" s="119">
        <f t="shared" si="8"/>
        <v>73754.857097733344</v>
      </c>
      <c r="L139" s="119">
        <v>17155.33833333333</v>
      </c>
      <c r="M139" s="119">
        <f t="shared" si="9"/>
        <v>90910.195431066677</v>
      </c>
      <c r="N139" s="133">
        <v>2943.9997523999996</v>
      </c>
      <c r="O139" s="119">
        <v>2525.1730000000002</v>
      </c>
      <c r="P139" s="119">
        <v>16977.600000000002</v>
      </c>
      <c r="Q139" s="119">
        <v>45890.400000000016</v>
      </c>
      <c r="R139" s="119">
        <v>1002.4258333333332</v>
      </c>
      <c r="S139" s="119">
        <v>2.2725</v>
      </c>
      <c r="T139" s="119">
        <v>16.935760800000001</v>
      </c>
      <c r="U139" s="119">
        <v>15.817440000000003</v>
      </c>
      <c r="V139" s="119">
        <v>0</v>
      </c>
      <c r="W139" s="119">
        <f t="shared" si="10"/>
        <v>69374.624286533348</v>
      </c>
      <c r="X139" s="119">
        <v>17155.33833333333</v>
      </c>
      <c r="Y139" s="134">
        <f t="shared" si="11"/>
        <v>86529.962619866681</v>
      </c>
    </row>
    <row r="140" spans="1:25" s="116" customFormat="1" ht="13" x14ac:dyDescent="0.3">
      <c r="A140" s="116">
        <v>135</v>
      </c>
      <c r="B140" s="116" t="s">
        <v>38</v>
      </c>
      <c r="C140" s="133">
        <v>59263.843488910796</v>
      </c>
      <c r="D140" s="119">
        <v>45787.069040755865</v>
      </c>
      <c r="E140" s="119">
        <v>64019.738400000002</v>
      </c>
      <c r="F140" s="119">
        <v>13440.795</v>
      </c>
      <c r="G140" s="119">
        <v>15.464166666666666</v>
      </c>
      <c r="H140" s="119">
        <v>262.558289</v>
      </c>
      <c r="I140" s="119">
        <v>425.94206666666668</v>
      </c>
      <c r="J140" s="119">
        <v>-50575.593336000013</v>
      </c>
      <c r="K140" s="119">
        <f t="shared" si="8"/>
        <v>132639.81711599999</v>
      </c>
      <c r="L140" s="119">
        <v>234966.81083333332</v>
      </c>
      <c r="M140" s="119">
        <f t="shared" si="9"/>
        <v>367606.62794933328</v>
      </c>
      <c r="N140" s="133">
        <v>45641.382571166665</v>
      </c>
      <c r="O140" s="119">
        <v>31915.762666666662</v>
      </c>
      <c r="P140" s="119">
        <v>32575.2984</v>
      </c>
      <c r="Q140" s="119">
        <v>64019.738400000002</v>
      </c>
      <c r="R140" s="119">
        <v>13440.795</v>
      </c>
      <c r="S140" s="119">
        <v>15.464166666666666</v>
      </c>
      <c r="T140" s="119">
        <v>262.558289</v>
      </c>
      <c r="U140" s="119">
        <v>425.94206666666668</v>
      </c>
      <c r="V140" s="119">
        <v>-50575.593336000013</v>
      </c>
      <c r="W140" s="119">
        <f t="shared" si="10"/>
        <v>137721.34822416666</v>
      </c>
      <c r="X140" s="119">
        <v>234966.81083333332</v>
      </c>
      <c r="Y140" s="134">
        <f t="shared" si="11"/>
        <v>372688.15905749996</v>
      </c>
    </row>
    <row r="141" spans="1:25" s="116" customFormat="1" ht="13" x14ac:dyDescent="0.3">
      <c r="A141" s="116">
        <v>136</v>
      </c>
      <c r="B141" s="116" t="s">
        <v>38</v>
      </c>
      <c r="C141" s="133">
        <v>943.30566140845076</v>
      </c>
      <c r="D141" s="119">
        <v>24771.988318591553</v>
      </c>
      <c r="E141" s="119">
        <v>48829.799999999996</v>
      </c>
      <c r="F141" s="119">
        <v>177.46666666666667</v>
      </c>
      <c r="G141" s="119">
        <v>0.40249999999999991</v>
      </c>
      <c r="H141" s="119">
        <v>3.1043399999999992</v>
      </c>
      <c r="I141" s="119">
        <v>4.8360000000000003</v>
      </c>
      <c r="J141" s="119">
        <v>0</v>
      </c>
      <c r="K141" s="119">
        <f t="shared" si="8"/>
        <v>74730.903486666663</v>
      </c>
      <c r="L141" s="119">
        <v>3122.9799999999996</v>
      </c>
      <c r="M141" s="119">
        <f t="shared" si="9"/>
        <v>77853.883486666658</v>
      </c>
      <c r="N141" s="133">
        <v>539.63776999999993</v>
      </c>
      <c r="O141" s="119">
        <v>520.64800000000002</v>
      </c>
      <c r="P141" s="119">
        <v>19099.799999999996</v>
      </c>
      <c r="Q141" s="119">
        <v>48829.799999999996</v>
      </c>
      <c r="R141" s="119">
        <v>177.46666666666667</v>
      </c>
      <c r="S141" s="119">
        <v>0.40249999999999991</v>
      </c>
      <c r="T141" s="119">
        <v>3.1043399999999992</v>
      </c>
      <c r="U141" s="119">
        <v>4.8360000000000003</v>
      </c>
      <c r="V141" s="119">
        <v>0</v>
      </c>
      <c r="W141" s="119">
        <f t="shared" si="10"/>
        <v>69175.695276666651</v>
      </c>
      <c r="X141" s="119">
        <v>3122.9799999999996</v>
      </c>
      <c r="Y141" s="134">
        <f t="shared" si="11"/>
        <v>72298.675276666647</v>
      </c>
    </row>
    <row r="142" spans="1:25" s="116" customFormat="1" ht="13" x14ac:dyDescent="0.3">
      <c r="A142" s="116">
        <v>137</v>
      </c>
      <c r="B142" s="116" t="s">
        <v>38</v>
      </c>
      <c r="C142" s="133">
        <v>50724.749421408451</v>
      </c>
      <c r="D142" s="119">
        <v>27635.727486924883</v>
      </c>
      <c r="E142" s="119">
        <v>49251.549290000003</v>
      </c>
      <c r="F142" s="119">
        <v>9966.939166666667</v>
      </c>
      <c r="G142" s="119">
        <v>15.485833333333337</v>
      </c>
      <c r="H142" s="119">
        <v>176.13063</v>
      </c>
      <c r="I142" s="119">
        <v>168.38952</v>
      </c>
      <c r="J142" s="119">
        <v>0</v>
      </c>
      <c r="K142" s="119">
        <f t="shared" si="8"/>
        <v>137938.97134833335</v>
      </c>
      <c r="L142" s="119">
        <v>167983.09916666665</v>
      </c>
      <c r="M142" s="119">
        <f t="shared" si="9"/>
        <v>305922.07051500003</v>
      </c>
      <c r="N142" s="133">
        <v>30617.374515000003</v>
      </c>
      <c r="O142" s="119">
        <v>27888.793999999994</v>
      </c>
      <c r="P142" s="119">
        <v>19473.947790000002</v>
      </c>
      <c r="Q142" s="119">
        <v>49251.549290000003</v>
      </c>
      <c r="R142" s="119">
        <v>9966.939166666667</v>
      </c>
      <c r="S142" s="119">
        <v>15.485833333333337</v>
      </c>
      <c r="T142" s="119">
        <v>176.13063</v>
      </c>
      <c r="U142" s="119">
        <v>168.38952</v>
      </c>
      <c r="V142" s="119">
        <v>0</v>
      </c>
      <c r="W142" s="119">
        <f t="shared" si="10"/>
        <v>137558.61074500001</v>
      </c>
      <c r="X142" s="119">
        <v>167983.09916666665</v>
      </c>
      <c r="Y142" s="134">
        <f t="shared" si="11"/>
        <v>305541.70991166669</v>
      </c>
    </row>
    <row r="143" spans="1:25" s="116" customFormat="1" ht="13" x14ac:dyDescent="0.3">
      <c r="A143" s="116">
        <v>138</v>
      </c>
      <c r="B143" s="116" t="s">
        <v>38</v>
      </c>
      <c r="C143" s="133">
        <v>100300.62715222535</v>
      </c>
      <c r="D143" s="119">
        <v>89903.7445384413</v>
      </c>
      <c r="E143" s="119">
        <v>91888</v>
      </c>
      <c r="F143" s="119">
        <v>19633.03833333333</v>
      </c>
      <c r="G143" s="119">
        <v>19.774166666666662</v>
      </c>
      <c r="H143" s="119">
        <v>343.61027200000007</v>
      </c>
      <c r="I143" s="119">
        <v>572.41706666666664</v>
      </c>
      <c r="J143" s="119">
        <v>0</v>
      </c>
      <c r="K143" s="119">
        <f t="shared" si="8"/>
        <v>302661.21152933332</v>
      </c>
      <c r="L143" s="119">
        <v>322291.91416666668</v>
      </c>
      <c r="M143" s="119">
        <f t="shared" si="9"/>
        <v>624953.12569599994</v>
      </c>
      <c r="N143" s="133">
        <v>59730.91894933334</v>
      </c>
      <c r="O143" s="119">
        <v>55200.768000000004</v>
      </c>
      <c r="P143" s="119">
        <v>65788.199999999983</v>
      </c>
      <c r="Q143" s="119">
        <v>91888</v>
      </c>
      <c r="R143" s="119">
        <v>19633.03833333333</v>
      </c>
      <c r="S143" s="119">
        <v>19.774166666666662</v>
      </c>
      <c r="T143" s="119">
        <v>343.61027200000007</v>
      </c>
      <c r="U143" s="119">
        <v>572.41706666666664</v>
      </c>
      <c r="V143" s="119">
        <v>0</v>
      </c>
      <c r="W143" s="119">
        <f t="shared" si="10"/>
        <v>293176.72678800003</v>
      </c>
      <c r="X143" s="119">
        <v>322291.91416666668</v>
      </c>
      <c r="Y143" s="134">
        <f t="shared" si="11"/>
        <v>615468.64095466677</v>
      </c>
    </row>
    <row r="144" spans="1:25" s="116" customFormat="1" ht="13" x14ac:dyDescent="0.3">
      <c r="A144" s="116">
        <v>139</v>
      </c>
      <c r="B144" s="116" t="s">
        <v>38</v>
      </c>
      <c r="C144" s="133">
        <v>54134.302784187799</v>
      </c>
      <c r="D144" s="119">
        <v>68874.02821447888</v>
      </c>
      <c r="E144" s="119">
        <v>80674</v>
      </c>
      <c r="F144" s="119">
        <v>11988.736666666664</v>
      </c>
      <c r="G144" s="119">
        <v>8.3999999999999986</v>
      </c>
      <c r="H144" s="119">
        <v>213.01659600000002</v>
      </c>
      <c r="I144" s="119">
        <v>436.69493333333327</v>
      </c>
      <c r="J144" s="119">
        <v>0</v>
      </c>
      <c r="K144" s="119">
        <f t="shared" si="8"/>
        <v>216329.17919466668</v>
      </c>
      <c r="L144" s="119">
        <v>197158.15583333335</v>
      </c>
      <c r="M144" s="119">
        <f t="shared" si="9"/>
        <v>413487.33502800006</v>
      </c>
      <c r="N144" s="133">
        <v>37029.384937999996</v>
      </c>
      <c r="O144" s="119">
        <v>29468.757333333331</v>
      </c>
      <c r="P144" s="119">
        <v>50932.799999999996</v>
      </c>
      <c r="Q144" s="119">
        <v>80674</v>
      </c>
      <c r="R144" s="119">
        <v>11988.736666666664</v>
      </c>
      <c r="S144" s="119">
        <v>8.3999999999999986</v>
      </c>
      <c r="T144" s="119">
        <v>213.01659600000002</v>
      </c>
      <c r="U144" s="119">
        <v>436.69493333333327</v>
      </c>
      <c r="V144" s="119">
        <v>0</v>
      </c>
      <c r="W144" s="119">
        <f t="shared" si="10"/>
        <v>210751.79046733334</v>
      </c>
      <c r="X144" s="119">
        <v>197158.15583333335</v>
      </c>
      <c r="Y144" s="134">
        <f t="shared" si="11"/>
        <v>407909.94630066666</v>
      </c>
    </row>
    <row r="145" spans="1:25" s="116" customFormat="1" ht="13" x14ac:dyDescent="0.3">
      <c r="A145" s="116">
        <v>140</v>
      </c>
      <c r="B145" s="116" t="s">
        <v>38</v>
      </c>
      <c r="C145" s="133">
        <v>22011.54436771831</v>
      </c>
      <c r="D145" s="119">
        <v>31295.879606281695</v>
      </c>
      <c r="E145" s="119">
        <v>53614.19999999999</v>
      </c>
      <c r="F145" s="119">
        <v>4614.7016666666668</v>
      </c>
      <c r="G145" s="119">
        <v>5.9149999999999991</v>
      </c>
      <c r="H145" s="119">
        <v>77.897321999999988</v>
      </c>
      <c r="I145" s="119">
        <v>160.01579999999998</v>
      </c>
      <c r="J145" s="119">
        <v>0</v>
      </c>
      <c r="K145" s="119">
        <f t="shared" si="8"/>
        <v>111780.15376266664</v>
      </c>
      <c r="L145" s="119">
        <v>76121.920833333323</v>
      </c>
      <c r="M145" s="119">
        <f t="shared" si="9"/>
        <v>187902.07459599996</v>
      </c>
      <c r="N145" s="133">
        <v>13541.151140999997</v>
      </c>
      <c r="O145" s="119">
        <v>12084.832</v>
      </c>
      <c r="P145" s="119">
        <v>23344.200000000008</v>
      </c>
      <c r="Q145" s="119">
        <v>53614.19999999999</v>
      </c>
      <c r="R145" s="119">
        <v>4614.7016666666668</v>
      </c>
      <c r="S145" s="119">
        <v>5.9149999999999991</v>
      </c>
      <c r="T145" s="119">
        <v>77.897321999999988</v>
      </c>
      <c r="U145" s="119">
        <v>160.01579999999998</v>
      </c>
      <c r="V145" s="119">
        <v>0</v>
      </c>
      <c r="W145" s="119">
        <f t="shared" si="10"/>
        <v>107442.91292966665</v>
      </c>
      <c r="X145" s="119">
        <v>76121.920833333323</v>
      </c>
      <c r="Y145" s="134">
        <f t="shared" si="11"/>
        <v>183564.83376299997</v>
      </c>
    </row>
    <row r="146" spans="1:25" s="116" customFormat="1" ht="13" x14ac:dyDescent="0.3">
      <c r="A146" s="116">
        <v>141</v>
      </c>
      <c r="B146" s="116" t="s">
        <v>38</v>
      </c>
      <c r="C146" s="133">
        <v>124884.80198360939</v>
      </c>
      <c r="D146" s="119">
        <v>68287.022378523965</v>
      </c>
      <c r="E146" s="119">
        <v>78224.613200000022</v>
      </c>
      <c r="F146" s="119">
        <v>26139.539999999997</v>
      </c>
      <c r="G146" s="119">
        <v>31.31583333333333</v>
      </c>
      <c r="H146" s="119">
        <v>475.83818639999998</v>
      </c>
      <c r="I146" s="119">
        <v>552.73248000000001</v>
      </c>
      <c r="J146" s="119">
        <v>0</v>
      </c>
      <c r="K146" s="119">
        <f t="shared" si="8"/>
        <v>298595.86406186671</v>
      </c>
      <c r="L146" s="119">
        <v>438768.03416666668</v>
      </c>
      <c r="M146" s="119">
        <f t="shared" si="9"/>
        <v>737363.89822853333</v>
      </c>
      <c r="N146" s="133">
        <v>82716.538069200004</v>
      </c>
      <c r="O146" s="119">
        <v>68166.030666666673</v>
      </c>
      <c r="P146" s="119">
        <v>47688.050519999997</v>
      </c>
      <c r="Q146" s="119">
        <v>78224.613200000022</v>
      </c>
      <c r="R146" s="119">
        <v>26139.539999999997</v>
      </c>
      <c r="S146" s="119">
        <v>31.31583333333333</v>
      </c>
      <c r="T146" s="119">
        <v>475.83818639999998</v>
      </c>
      <c r="U146" s="119">
        <v>552.73248000000001</v>
      </c>
      <c r="V146" s="119">
        <v>0</v>
      </c>
      <c r="W146" s="119">
        <f t="shared" si="10"/>
        <v>303994.65895560005</v>
      </c>
      <c r="X146" s="119">
        <v>438768.03416666668</v>
      </c>
      <c r="Y146" s="134">
        <f t="shared" si="11"/>
        <v>742762.69312226679</v>
      </c>
    </row>
    <row r="147" spans="1:25" s="116" customFormat="1" ht="13" x14ac:dyDescent="0.3">
      <c r="A147" s="116">
        <v>142</v>
      </c>
      <c r="B147" s="116" t="s">
        <v>38</v>
      </c>
      <c r="C147" s="133">
        <v>409098.99836033792</v>
      </c>
      <c r="D147" s="119">
        <v>152584.77249166198</v>
      </c>
      <c r="E147" s="119">
        <v>116664.57040000003</v>
      </c>
      <c r="F147" s="119">
        <v>80387.156666666662</v>
      </c>
      <c r="G147" s="119">
        <v>122.23083333333335</v>
      </c>
      <c r="H147" s="119">
        <v>1559.3914560000003</v>
      </c>
      <c r="I147" s="119">
        <v>1276.704</v>
      </c>
      <c r="J147" s="119">
        <v>0</v>
      </c>
      <c r="K147" s="119">
        <f t="shared" si="8"/>
        <v>761693.82420799986</v>
      </c>
      <c r="L147" s="119">
        <v>1421734.6941666668</v>
      </c>
      <c r="M147" s="119">
        <f t="shared" si="9"/>
        <v>2183428.5183746666</v>
      </c>
      <c r="N147" s="133">
        <v>271074.21476800001</v>
      </c>
      <c r="O147" s="119">
        <v>223291.55200000003</v>
      </c>
      <c r="P147" s="119">
        <v>101287.6542</v>
      </c>
      <c r="Q147" s="119">
        <v>116664.57040000003</v>
      </c>
      <c r="R147" s="119">
        <v>80387.156666666662</v>
      </c>
      <c r="S147" s="119">
        <v>122.23083333333335</v>
      </c>
      <c r="T147" s="119">
        <v>1559.3914560000003</v>
      </c>
      <c r="U147" s="119">
        <v>1276.704</v>
      </c>
      <c r="V147" s="119">
        <v>0</v>
      </c>
      <c r="W147" s="119">
        <f t="shared" si="10"/>
        <v>795663.47432400018</v>
      </c>
      <c r="X147" s="119">
        <v>1421734.6941666668</v>
      </c>
      <c r="Y147" s="134">
        <f t="shared" si="11"/>
        <v>2217398.1684906669</v>
      </c>
    </row>
    <row r="148" spans="1:25" s="116" customFormat="1" ht="13" x14ac:dyDescent="0.3">
      <c r="A148" s="116">
        <v>143</v>
      </c>
      <c r="B148" s="116" t="s">
        <v>38</v>
      </c>
      <c r="C148" s="133">
        <v>50780.263931883579</v>
      </c>
      <c r="D148" s="119">
        <v>19873.522490983098</v>
      </c>
      <c r="E148" s="119">
        <v>39412.587810000012</v>
      </c>
      <c r="F148" s="119">
        <v>9827.6891666666652</v>
      </c>
      <c r="G148" s="119">
        <v>14.04</v>
      </c>
      <c r="H148" s="119">
        <v>167.5790136</v>
      </c>
      <c r="I148" s="119">
        <v>153.24168</v>
      </c>
      <c r="J148" s="119">
        <v>0</v>
      </c>
      <c r="K148" s="119">
        <f t="shared" si="8"/>
        <v>120228.92409313335</v>
      </c>
      <c r="L148" s="119">
        <v>163515.96583333329</v>
      </c>
      <c r="M148" s="119">
        <f t="shared" si="9"/>
        <v>283744.88992646663</v>
      </c>
      <c r="N148" s="133">
        <v>29130.818530799999</v>
      </c>
      <c r="O148" s="119">
        <v>28022.177333333329</v>
      </c>
      <c r="P148" s="119">
        <v>13569.594389999997</v>
      </c>
      <c r="Q148" s="119">
        <v>39412.587810000012</v>
      </c>
      <c r="R148" s="119">
        <v>9827.6891666666652</v>
      </c>
      <c r="S148" s="119">
        <v>14.04</v>
      </c>
      <c r="T148" s="119">
        <v>167.5790136</v>
      </c>
      <c r="U148" s="119">
        <v>153.24168</v>
      </c>
      <c r="V148" s="119">
        <v>0</v>
      </c>
      <c r="W148" s="119">
        <f t="shared" si="10"/>
        <v>120297.72792439999</v>
      </c>
      <c r="X148" s="119">
        <v>163515.96583333329</v>
      </c>
      <c r="Y148" s="134">
        <f t="shared" si="11"/>
        <v>283813.69375773327</v>
      </c>
    </row>
    <row r="149" spans="1:25" s="116" customFormat="1" ht="13" x14ac:dyDescent="0.3">
      <c r="A149" s="116">
        <v>144</v>
      </c>
      <c r="B149" s="116" t="s">
        <v>38</v>
      </c>
      <c r="C149" s="133">
        <v>83523.045647023479</v>
      </c>
      <c r="D149" s="119">
        <v>64170.874568976527</v>
      </c>
      <c r="E149" s="119">
        <v>77382.780000000013</v>
      </c>
      <c r="F149" s="119">
        <v>15946.565000000001</v>
      </c>
      <c r="G149" s="119">
        <v>14.303333333333335</v>
      </c>
      <c r="H149" s="119">
        <v>281.50844799999999</v>
      </c>
      <c r="I149" s="119">
        <v>478.75573333333335</v>
      </c>
      <c r="J149" s="119">
        <v>0</v>
      </c>
      <c r="K149" s="119">
        <f t="shared" si="8"/>
        <v>241797.83273066671</v>
      </c>
      <c r="L149" s="119">
        <v>261490.17666666667</v>
      </c>
      <c r="M149" s="119">
        <f t="shared" si="9"/>
        <v>503288.00939733337</v>
      </c>
      <c r="N149" s="133">
        <v>48935.551877333324</v>
      </c>
      <c r="O149" s="119">
        <v>46021.578666666675</v>
      </c>
      <c r="P149" s="119">
        <v>46572.858</v>
      </c>
      <c r="Q149" s="119">
        <v>77382.780000000013</v>
      </c>
      <c r="R149" s="119">
        <v>15946.565000000001</v>
      </c>
      <c r="S149" s="119">
        <v>14.303333333333335</v>
      </c>
      <c r="T149" s="119">
        <v>281.50844799999999</v>
      </c>
      <c r="U149" s="119">
        <v>478.75573333333335</v>
      </c>
      <c r="V149" s="119">
        <v>0</v>
      </c>
      <c r="W149" s="119">
        <f t="shared" si="10"/>
        <v>235633.90105866667</v>
      </c>
      <c r="X149" s="119">
        <v>261490.17666666667</v>
      </c>
      <c r="Y149" s="134">
        <f t="shared" si="11"/>
        <v>497124.07772533334</v>
      </c>
    </row>
    <row r="150" spans="1:25" s="116" customFormat="1" ht="13" x14ac:dyDescent="0.3">
      <c r="A150" s="116">
        <v>145</v>
      </c>
      <c r="B150" s="116" t="s">
        <v>38</v>
      </c>
      <c r="C150" s="133">
        <v>65918.820487624398</v>
      </c>
      <c r="D150" s="119">
        <v>60051.497459708917</v>
      </c>
      <c r="E150" s="119">
        <v>75518.61566666665</v>
      </c>
      <c r="F150" s="119">
        <v>12433.968333333332</v>
      </c>
      <c r="G150" s="119">
        <v>4.6325000000000003</v>
      </c>
      <c r="H150" s="119">
        <v>214.45809199999999</v>
      </c>
      <c r="I150" s="119">
        <v>514.4925333333332</v>
      </c>
      <c r="J150" s="119">
        <v>0</v>
      </c>
      <c r="K150" s="119">
        <f t="shared" si="8"/>
        <v>214656.48507266663</v>
      </c>
      <c r="L150" s="119">
        <v>201889.04333333333</v>
      </c>
      <c r="M150" s="119">
        <f t="shared" si="9"/>
        <v>416545.528406</v>
      </c>
      <c r="N150" s="133">
        <v>37279.964992666668</v>
      </c>
      <c r="O150" s="119">
        <v>36412.341333333337</v>
      </c>
      <c r="P150" s="119">
        <v>44103.363900000004</v>
      </c>
      <c r="Q150" s="119">
        <v>75518.61566666665</v>
      </c>
      <c r="R150" s="119">
        <v>12433.968333333332</v>
      </c>
      <c r="S150" s="119">
        <v>4.6325000000000003</v>
      </c>
      <c r="T150" s="119">
        <v>214.45809199999999</v>
      </c>
      <c r="U150" s="119">
        <v>514.4925333333332</v>
      </c>
      <c r="V150" s="119">
        <v>0</v>
      </c>
      <c r="W150" s="119">
        <f t="shared" si="10"/>
        <v>206481.83735133332</v>
      </c>
      <c r="X150" s="119">
        <v>201889.04333333333</v>
      </c>
      <c r="Y150" s="134">
        <f t="shared" si="11"/>
        <v>408370.88068466668</v>
      </c>
    </row>
    <row r="151" spans="1:25" s="116" customFormat="1" ht="13" x14ac:dyDescent="0.3">
      <c r="A151" s="116">
        <v>146</v>
      </c>
      <c r="B151" s="116" t="s">
        <v>38</v>
      </c>
      <c r="C151" s="133">
        <v>119241.83762902737</v>
      </c>
      <c r="D151" s="119">
        <v>49588.725357344309</v>
      </c>
      <c r="E151" s="119">
        <v>64125.873333333351</v>
      </c>
      <c r="F151" s="119">
        <v>25394.014166666671</v>
      </c>
      <c r="G151" s="119">
        <v>33.216666666666661</v>
      </c>
      <c r="H151" s="119">
        <v>469.038897615</v>
      </c>
      <c r="I151" s="119">
        <v>374.28440653333337</v>
      </c>
      <c r="J151" s="119">
        <v>-50659.439933333349</v>
      </c>
      <c r="K151" s="119">
        <f t="shared" si="8"/>
        <v>208567.55052385337</v>
      </c>
      <c r="L151" s="119">
        <v>429547.6875</v>
      </c>
      <c r="M151" s="119">
        <f t="shared" si="9"/>
        <v>638115.2380238534</v>
      </c>
      <c r="N151" s="133">
        <v>81534.595035407503</v>
      </c>
      <c r="O151" s="119">
        <v>64912.987333333331</v>
      </c>
      <c r="P151" s="119">
        <v>33318.54</v>
      </c>
      <c r="Q151" s="119">
        <v>64125.873333333351</v>
      </c>
      <c r="R151" s="119">
        <v>25394.014166666671</v>
      </c>
      <c r="S151" s="119">
        <v>33.216666666666661</v>
      </c>
      <c r="T151" s="119">
        <v>469.038897615</v>
      </c>
      <c r="U151" s="119">
        <v>374.28440653333337</v>
      </c>
      <c r="V151" s="119">
        <v>-50659.439933333349</v>
      </c>
      <c r="W151" s="119">
        <f t="shared" si="10"/>
        <v>219503.10990622253</v>
      </c>
      <c r="X151" s="119">
        <v>429547.6875</v>
      </c>
      <c r="Y151" s="134">
        <f t="shared" si="11"/>
        <v>649050.79740622255</v>
      </c>
    </row>
    <row r="152" spans="1:25" s="116" customFormat="1" ht="13" x14ac:dyDescent="0.3">
      <c r="A152" s="116">
        <v>147</v>
      </c>
      <c r="B152" s="116" t="s">
        <v>38</v>
      </c>
      <c r="C152" s="133">
        <v>72369.733110903282</v>
      </c>
      <c r="D152" s="119">
        <v>77586.61392816338</v>
      </c>
      <c r="E152" s="119">
        <v>85480</v>
      </c>
      <c r="F152" s="119">
        <v>12894.135833333334</v>
      </c>
      <c r="G152" s="119">
        <v>9.6066666666666674</v>
      </c>
      <c r="H152" s="119">
        <v>247.15809720000001</v>
      </c>
      <c r="I152" s="119">
        <v>468.06528000000003</v>
      </c>
      <c r="J152" s="119">
        <v>0</v>
      </c>
      <c r="K152" s="119">
        <f t="shared" si="8"/>
        <v>249055.31291626667</v>
      </c>
      <c r="L152" s="119">
        <v>219217.93916666668</v>
      </c>
      <c r="M152" s="119">
        <f t="shared" si="9"/>
        <v>468273.25208293332</v>
      </c>
      <c r="N152" s="133">
        <v>42964.315896599997</v>
      </c>
      <c r="O152" s="119">
        <v>39837.927333333326</v>
      </c>
      <c r="P152" s="119">
        <v>57299.400000000016</v>
      </c>
      <c r="Q152" s="119">
        <v>85480</v>
      </c>
      <c r="R152" s="119">
        <v>12894.135833333334</v>
      </c>
      <c r="S152" s="119">
        <v>9.6066666666666674</v>
      </c>
      <c r="T152" s="119">
        <v>247.15809720000001</v>
      </c>
      <c r="U152" s="119">
        <v>468.06528000000003</v>
      </c>
      <c r="V152" s="119">
        <v>0</v>
      </c>
      <c r="W152" s="119">
        <f t="shared" si="10"/>
        <v>239200.60910713335</v>
      </c>
      <c r="X152" s="119">
        <v>219217.93916666668</v>
      </c>
      <c r="Y152" s="134">
        <f t="shared" si="11"/>
        <v>458418.54827380006</v>
      </c>
    </row>
    <row r="153" spans="1:25" s="116" customFormat="1" ht="13" x14ac:dyDescent="0.3">
      <c r="A153" s="116">
        <v>148</v>
      </c>
      <c r="B153" s="116" t="s">
        <v>38</v>
      </c>
      <c r="C153" s="133">
        <v>144550.33236210328</v>
      </c>
      <c r="D153" s="119">
        <v>62742.680382563376</v>
      </c>
      <c r="E153" s="119">
        <v>74266</v>
      </c>
      <c r="F153" s="119">
        <v>30912.092500000002</v>
      </c>
      <c r="G153" s="119">
        <v>34.865000000000002</v>
      </c>
      <c r="H153" s="119">
        <v>566.40113399999996</v>
      </c>
      <c r="I153" s="119">
        <v>434.5431200000001</v>
      </c>
      <c r="J153" s="119">
        <v>0</v>
      </c>
      <c r="K153" s="119">
        <f t="shared" si="8"/>
        <v>313506.91449866665</v>
      </c>
      <c r="L153" s="119">
        <v>516508.48249999998</v>
      </c>
      <c r="M153" s="119">
        <f t="shared" si="9"/>
        <v>830015.39699866669</v>
      </c>
      <c r="N153" s="133">
        <v>98459.397126999989</v>
      </c>
      <c r="O153" s="119">
        <v>78716.199333333338</v>
      </c>
      <c r="P153" s="119">
        <v>42444</v>
      </c>
      <c r="Q153" s="119">
        <v>74266</v>
      </c>
      <c r="R153" s="119">
        <v>30912.092500000002</v>
      </c>
      <c r="S153" s="119">
        <v>34.865000000000002</v>
      </c>
      <c r="T153" s="119">
        <v>566.40113399999996</v>
      </c>
      <c r="U153" s="119">
        <v>434.5431200000001</v>
      </c>
      <c r="V153" s="119">
        <v>0</v>
      </c>
      <c r="W153" s="119">
        <f t="shared" si="10"/>
        <v>325833.49821433332</v>
      </c>
      <c r="X153" s="119">
        <v>516508.48249999998</v>
      </c>
      <c r="Y153" s="134">
        <f t="shared" si="11"/>
        <v>842341.98071433324</v>
      </c>
    </row>
    <row r="154" spans="1:25" s="116" customFormat="1" ht="13" x14ac:dyDescent="0.3">
      <c r="A154" s="116">
        <v>149</v>
      </c>
      <c r="B154" s="116" t="s">
        <v>38</v>
      </c>
      <c r="C154" s="133">
        <v>10671.713249885446</v>
      </c>
      <c r="D154" s="119">
        <v>18899.090559047887</v>
      </c>
      <c r="E154" s="119">
        <v>40377.54</v>
      </c>
      <c r="F154" s="119">
        <v>2405.0433333333335</v>
      </c>
      <c r="G154" s="119">
        <v>5.71</v>
      </c>
      <c r="H154" s="119">
        <v>48.918046800000006</v>
      </c>
      <c r="I154" s="119">
        <v>101.29064000000001</v>
      </c>
      <c r="J154" s="119">
        <v>0</v>
      </c>
      <c r="K154" s="119">
        <f t="shared" si="8"/>
        <v>72509.305829066681</v>
      </c>
      <c r="L154" s="119">
        <v>42493.936666666668</v>
      </c>
      <c r="M154" s="119">
        <f t="shared" si="9"/>
        <v>115003.24249573334</v>
      </c>
      <c r="N154" s="133">
        <v>8503.5871353999992</v>
      </c>
      <c r="O154" s="119">
        <v>5727.8326666666662</v>
      </c>
      <c r="P154" s="119">
        <v>14077.26</v>
      </c>
      <c r="Q154" s="119">
        <v>40377.54</v>
      </c>
      <c r="R154" s="119">
        <v>2405.0433333333335</v>
      </c>
      <c r="S154" s="119">
        <v>5.71</v>
      </c>
      <c r="T154" s="119">
        <v>48.918046800000006</v>
      </c>
      <c r="U154" s="119">
        <v>101.29064000000001</v>
      </c>
      <c r="V154" s="119">
        <v>0</v>
      </c>
      <c r="W154" s="119">
        <f t="shared" si="10"/>
        <v>71247.181822200015</v>
      </c>
      <c r="X154" s="119">
        <v>42493.936666666668</v>
      </c>
      <c r="Y154" s="134">
        <f t="shared" si="11"/>
        <v>113741.11848886669</v>
      </c>
    </row>
    <row r="155" spans="1:25" s="116" customFormat="1" ht="13" x14ac:dyDescent="0.3">
      <c r="A155" s="116">
        <v>150</v>
      </c>
      <c r="B155" s="116" t="s">
        <v>38</v>
      </c>
      <c r="C155" s="133">
        <v>64810.33818890329</v>
      </c>
      <c r="D155" s="119">
        <v>52451.863664163386</v>
      </c>
      <c r="E155" s="119">
        <v>70120.38</v>
      </c>
      <c r="F155" s="119">
        <v>13312.179166666667</v>
      </c>
      <c r="G155" s="119">
        <v>12.722499999999998</v>
      </c>
      <c r="H155" s="119">
        <v>237.65488919999999</v>
      </c>
      <c r="I155" s="119">
        <v>271.89480000000003</v>
      </c>
      <c r="J155" s="119">
        <v>0</v>
      </c>
      <c r="K155" s="119">
        <f t="shared" si="8"/>
        <v>201217.03320893337</v>
      </c>
      <c r="L155" s="119">
        <v>214931.9725</v>
      </c>
      <c r="M155" s="119">
        <f t="shared" si="9"/>
        <v>416149.00570893334</v>
      </c>
      <c r="N155" s="133">
        <v>41312.341572599995</v>
      </c>
      <c r="O155" s="119">
        <v>35484.748333333329</v>
      </c>
      <c r="P155" s="119">
        <v>37987.379999999997</v>
      </c>
      <c r="Q155" s="119">
        <v>70120.38</v>
      </c>
      <c r="R155" s="119">
        <v>13312.179166666667</v>
      </c>
      <c r="S155" s="119">
        <v>12.722499999999998</v>
      </c>
      <c r="T155" s="119">
        <v>237.65488919999999</v>
      </c>
      <c r="U155" s="119">
        <v>271.89480000000003</v>
      </c>
      <c r="V155" s="119">
        <v>0</v>
      </c>
      <c r="W155" s="119">
        <f t="shared" si="10"/>
        <v>198739.30126180002</v>
      </c>
      <c r="X155" s="119">
        <v>214931.9725</v>
      </c>
      <c r="Y155" s="134">
        <f t="shared" si="11"/>
        <v>413671.27376180002</v>
      </c>
    </row>
    <row r="156" spans="1:25" s="116" customFormat="1" ht="13" x14ac:dyDescent="0.3">
      <c r="A156" s="116">
        <v>151</v>
      </c>
      <c r="B156" s="116" t="s">
        <v>38</v>
      </c>
      <c r="C156" s="133">
        <v>56880.108186997189</v>
      </c>
      <c r="D156" s="119">
        <v>24830.581446736152</v>
      </c>
      <c r="E156" s="119">
        <v>46135.382219999992</v>
      </c>
      <c r="F156" s="119">
        <v>10737.612499999997</v>
      </c>
      <c r="G156" s="119">
        <v>15.119166666666667</v>
      </c>
      <c r="H156" s="119">
        <v>194.24697119999999</v>
      </c>
      <c r="I156" s="119">
        <v>188.22456</v>
      </c>
      <c r="J156" s="119">
        <v>0</v>
      </c>
      <c r="K156" s="119">
        <f t="shared" si="8"/>
        <v>138981.27505159998</v>
      </c>
      <c r="L156" s="119">
        <v>182798.66749999998</v>
      </c>
      <c r="M156" s="119">
        <f t="shared" si="9"/>
        <v>321779.94255159993</v>
      </c>
      <c r="N156" s="133">
        <v>33766.598493600002</v>
      </c>
      <c r="O156" s="119">
        <v>31311.360000000004</v>
      </c>
      <c r="P156" s="119">
        <v>17114.969219999999</v>
      </c>
      <c r="Q156" s="119">
        <v>46135.382219999992</v>
      </c>
      <c r="R156" s="119">
        <v>10737.612499999997</v>
      </c>
      <c r="S156" s="119">
        <v>15.119166666666667</v>
      </c>
      <c r="T156" s="119">
        <v>194.24697119999999</v>
      </c>
      <c r="U156" s="119">
        <v>188.22456</v>
      </c>
      <c r="V156" s="119">
        <v>0</v>
      </c>
      <c r="W156" s="119">
        <f t="shared" si="10"/>
        <v>139463.51313146664</v>
      </c>
      <c r="X156" s="119">
        <v>182798.66749999998</v>
      </c>
      <c r="Y156" s="134">
        <f t="shared" si="11"/>
        <v>322262.18063146662</v>
      </c>
    </row>
    <row r="157" spans="1:25" s="116" customFormat="1" ht="13" x14ac:dyDescent="0.3">
      <c r="A157" s="116">
        <v>152</v>
      </c>
      <c r="B157" s="116" t="s">
        <v>38</v>
      </c>
      <c r="C157" s="133">
        <v>63260.520747278882</v>
      </c>
      <c r="D157" s="119">
        <v>61487.656523121121</v>
      </c>
      <c r="E157" s="119">
        <v>75868</v>
      </c>
      <c r="F157" s="119">
        <v>13644.754166666668</v>
      </c>
      <c r="G157" s="119">
        <v>22.991666666666664</v>
      </c>
      <c r="H157" s="119">
        <v>275.31879119999991</v>
      </c>
      <c r="I157" s="119">
        <v>449.16520000000008</v>
      </c>
      <c r="J157" s="119">
        <v>0</v>
      </c>
      <c r="K157" s="119">
        <f t="shared" si="8"/>
        <v>215008.40709493333</v>
      </c>
      <c r="L157" s="119">
        <v>249120.52166666664</v>
      </c>
      <c r="M157" s="119">
        <f t="shared" si="9"/>
        <v>464128.92876159993</v>
      </c>
      <c r="N157" s="133">
        <v>47859.583203599992</v>
      </c>
      <c r="O157" s="119">
        <v>34126.302000000003</v>
      </c>
      <c r="P157" s="119">
        <v>44566.200000000004</v>
      </c>
      <c r="Q157" s="119">
        <v>75868</v>
      </c>
      <c r="R157" s="119">
        <v>13644.754166666668</v>
      </c>
      <c r="S157" s="119">
        <v>22.991666666666664</v>
      </c>
      <c r="T157" s="119">
        <v>275.31879119999991</v>
      </c>
      <c r="U157" s="119">
        <v>449.16520000000008</v>
      </c>
      <c r="V157" s="119">
        <v>0</v>
      </c>
      <c r="W157" s="119">
        <f t="shared" si="10"/>
        <v>216812.31502813334</v>
      </c>
      <c r="X157" s="119">
        <v>249120.52166666664</v>
      </c>
      <c r="Y157" s="134">
        <f t="shared" si="11"/>
        <v>465932.83669479995</v>
      </c>
    </row>
    <row r="158" spans="1:25" s="116" customFormat="1" ht="13" x14ac:dyDescent="0.3">
      <c r="A158" s="116">
        <v>153</v>
      </c>
      <c r="B158" s="116" t="s">
        <v>38</v>
      </c>
      <c r="C158" s="133">
        <v>153533.97507860843</v>
      </c>
      <c r="D158" s="119">
        <v>62658.175983324902</v>
      </c>
      <c r="E158" s="119">
        <v>74063.412266666666</v>
      </c>
      <c r="F158" s="119">
        <v>31002.504999999994</v>
      </c>
      <c r="G158" s="119">
        <v>36.606666666666662</v>
      </c>
      <c r="H158" s="119">
        <v>585.52442580000002</v>
      </c>
      <c r="I158" s="119">
        <v>517.21763999999996</v>
      </c>
      <c r="J158" s="119">
        <v>0</v>
      </c>
      <c r="K158" s="119">
        <f t="shared" si="8"/>
        <v>322397.41706106672</v>
      </c>
      <c r="L158" s="119">
        <v>531335.71583333344</v>
      </c>
      <c r="M158" s="119">
        <f t="shared" si="9"/>
        <v>853733.13289440016</v>
      </c>
      <c r="N158" s="133">
        <v>101783.66268489999</v>
      </c>
      <c r="O158" s="119">
        <v>83797.45</v>
      </c>
      <c r="P158" s="119">
        <v>42175.62816</v>
      </c>
      <c r="Q158" s="119">
        <v>74063.412266666666</v>
      </c>
      <c r="R158" s="119">
        <v>31002.504999999994</v>
      </c>
      <c r="S158" s="119">
        <v>36.606666666666662</v>
      </c>
      <c r="T158" s="119">
        <v>585.52442580000002</v>
      </c>
      <c r="U158" s="119">
        <v>517.21763999999996</v>
      </c>
      <c r="V158" s="119">
        <v>0</v>
      </c>
      <c r="W158" s="119">
        <f t="shared" si="10"/>
        <v>333962.00684403337</v>
      </c>
      <c r="X158" s="119">
        <v>531335.71583333344</v>
      </c>
      <c r="Y158" s="134">
        <f t="shared" si="11"/>
        <v>865297.72267736681</v>
      </c>
    </row>
    <row r="159" spans="1:25" s="116" customFormat="1" ht="13" x14ac:dyDescent="0.3">
      <c r="A159" s="116">
        <v>154</v>
      </c>
      <c r="B159" s="116" t="s">
        <v>38</v>
      </c>
      <c r="C159" s="133">
        <v>48914.128842080747</v>
      </c>
      <c r="D159" s="119">
        <v>25563.529962785917</v>
      </c>
      <c r="E159" s="119">
        <v>38613.439999999995</v>
      </c>
      <c r="F159" s="119">
        <v>9176.9208333333336</v>
      </c>
      <c r="G159" s="119">
        <v>0.58083333333333331</v>
      </c>
      <c r="H159" s="119">
        <v>153.91340460000001</v>
      </c>
      <c r="I159" s="119">
        <v>156.34044000000003</v>
      </c>
      <c r="J159" s="119">
        <v>0</v>
      </c>
      <c r="K159" s="119">
        <f t="shared" si="8"/>
        <v>122578.85431613332</v>
      </c>
      <c r="L159" s="119">
        <v>140421.51250000001</v>
      </c>
      <c r="M159" s="119">
        <f t="shared" si="9"/>
        <v>263000.36681613332</v>
      </c>
      <c r="N159" s="133">
        <v>26755.280166299999</v>
      </c>
      <c r="O159" s="119">
        <v>27080.692333333329</v>
      </c>
      <c r="P159" s="119">
        <v>18109.439999999999</v>
      </c>
      <c r="Q159" s="119">
        <v>38613.439999999995</v>
      </c>
      <c r="R159" s="119">
        <v>9176.9208333333336</v>
      </c>
      <c r="S159" s="119">
        <v>0.58083333333333331</v>
      </c>
      <c r="T159" s="119">
        <v>153.91340460000001</v>
      </c>
      <c r="U159" s="119">
        <v>156.34044000000003</v>
      </c>
      <c r="V159" s="119">
        <v>0</v>
      </c>
      <c r="W159" s="119">
        <f t="shared" si="10"/>
        <v>120046.60801089999</v>
      </c>
      <c r="X159" s="119">
        <v>140421.51250000001</v>
      </c>
      <c r="Y159" s="134">
        <f t="shared" si="11"/>
        <v>260468.12051089999</v>
      </c>
    </row>
    <row r="160" spans="1:25" s="116" customFormat="1" ht="13" x14ac:dyDescent="0.3">
      <c r="A160" s="116">
        <v>155</v>
      </c>
      <c r="B160" s="116" t="s">
        <v>197</v>
      </c>
      <c r="C160" s="133">
        <v>3.1650214132816905</v>
      </c>
      <c r="D160" s="119">
        <v>46048.676246928226</v>
      </c>
      <c r="E160" s="119">
        <v>16540.720900000004</v>
      </c>
      <c r="F160" s="119">
        <v>12.527500000000002</v>
      </c>
      <c r="G160" s="119">
        <v>0</v>
      </c>
      <c r="H160" s="119">
        <v>0.1589225745</v>
      </c>
      <c r="I160" s="119">
        <v>57.681331033333329</v>
      </c>
      <c r="J160" s="119">
        <v>0</v>
      </c>
      <c r="K160" s="119">
        <f t="shared" si="8"/>
        <v>62662.929921949333</v>
      </c>
      <c r="L160" s="119">
        <v>244.38499999999999</v>
      </c>
      <c r="M160" s="119">
        <f t="shared" si="9"/>
        <v>62907.314921949335</v>
      </c>
      <c r="N160" s="133">
        <v>27.626040867250001</v>
      </c>
      <c r="O160" s="119">
        <v>0</v>
      </c>
      <c r="P160" s="119">
        <v>35564.240250000003</v>
      </c>
      <c r="Q160" s="119">
        <v>16540.720900000004</v>
      </c>
      <c r="R160" s="119">
        <v>12.527500000000002</v>
      </c>
      <c r="S160" s="119">
        <v>0</v>
      </c>
      <c r="T160" s="119">
        <v>0.1589225745</v>
      </c>
      <c r="U160" s="119">
        <v>57.681331033333329</v>
      </c>
      <c r="V160" s="119">
        <v>0</v>
      </c>
      <c r="W160" s="119">
        <f t="shared" si="10"/>
        <v>52202.954944475081</v>
      </c>
      <c r="X160" s="119">
        <v>244.38499999999999</v>
      </c>
      <c r="Y160" s="134">
        <f t="shared" si="11"/>
        <v>52447.339944475083</v>
      </c>
    </row>
    <row r="161" spans="1:25" s="116" customFormat="1" ht="13" x14ac:dyDescent="0.3">
      <c r="A161" s="116">
        <v>156</v>
      </c>
      <c r="B161" s="116" t="s">
        <v>197</v>
      </c>
      <c r="C161" s="133">
        <v>0</v>
      </c>
      <c r="D161" s="119">
        <v>409865.25</v>
      </c>
      <c r="E161" s="119">
        <v>164460.79682833332</v>
      </c>
      <c r="F161" s="119">
        <v>0</v>
      </c>
      <c r="G161" s="119">
        <v>0</v>
      </c>
      <c r="H161" s="119">
        <v>0</v>
      </c>
      <c r="I161" s="119">
        <v>0</v>
      </c>
      <c r="J161" s="119">
        <v>-158531.16060638335</v>
      </c>
      <c r="K161" s="119">
        <f t="shared" si="8"/>
        <v>415794.88622194994</v>
      </c>
      <c r="L161" s="119">
        <v>0</v>
      </c>
      <c r="M161" s="119">
        <f t="shared" si="9"/>
        <v>415794.88622194994</v>
      </c>
      <c r="N161" s="133">
        <v>0</v>
      </c>
      <c r="O161" s="119">
        <v>0</v>
      </c>
      <c r="P161" s="119">
        <v>316561.5</v>
      </c>
      <c r="Q161" s="119">
        <v>164460.79682833332</v>
      </c>
      <c r="R161" s="119">
        <v>0</v>
      </c>
      <c r="S161" s="119">
        <v>0</v>
      </c>
      <c r="T161" s="119">
        <v>0</v>
      </c>
      <c r="U161" s="119">
        <v>0</v>
      </c>
      <c r="V161" s="119">
        <v>-158531.16060638335</v>
      </c>
      <c r="W161" s="119">
        <f t="shared" si="10"/>
        <v>322491.13622194994</v>
      </c>
      <c r="X161" s="119">
        <v>0</v>
      </c>
      <c r="Y161" s="134">
        <f t="shared" si="11"/>
        <v>322491.13622194994</v>
      </c>
    </row>
    <row r="162" spans="1:25" s="116" customFormat="1" ht="13" x14ac:dyDescent="0.3">
      <c r="A162" s="116">
        <v>157</v>
      </c>
      <c r="B162" s="116" t="s">
        <v>197</v>
      </c>
      <c r="C162" s="133">
        <v>452446.29636852862</v>
      </c>
      <c r="D162" s="119">
        <v>164884.31978490471</v>
      </c>
      <c r="E162" s="119">
        <v>120052.60268533335</v>
      </c>
      <c r="F162" s="119">
        <v>96816.390833333324</v>
      </c>
      <c r="G162" s="119">
        <v>119.66416666666667</v>
      </c>
      <c r="H162" s="119">
        <v>1767.5117972999999</v>
      </c>
      <c r="I162" s="119">
        <v>1418.9280096666664</v>
      </c>
      <c r="J162" s="119">
        <v>0</v>
      </c>
      <c r="K162" s="119">
        <f t="shared" si="8"/>
        <v>837505.71364573331</v>
      </c>
      <c r="L162" s="119">
        <v>1620139.5266666666</v>
      </c>
      <c r="M162" s="119">
        <f t="shared" si="9"/>
        <v>2457645.2403123998</v>
      </c>
      <c r="N162" s="133">
        <v>307252.46743064997</v>
      </c>
      <c r="O162" s="119">
        <v>246446.54633333336</v>
      </c>
      <c r="P162" s="119">
        <v>108576.86964599999</v>
      </c>
      <c r="Q162" s="119">
        <v>120052.60268533335</v>
      </c>
      <c r="R162" s="119">
        <v>96816.390833333324</v>
      </c>
      <c r="S162" s="119">
        <v>119.66416666666667</v>
      </c>
      <c r="T162" s="119">
        <v>1767.5117972999999</v>
      </c>
      <c r="U162" s="119">
        <v>1418.9280096666664</v>
      </c>
      <c r="V162" s="119">
        <v>0</v>
      </c>
      <c r="W162" s="119">
        <f t="shared" si="10"/>
        <v>882450.98090228322</v>
      </c>
      <c r="X162" s="119">
        <v>1620139.5266666666</v>
      </c>
      <c r="Y162" s="134">
        <f t="shared" si="11"/>
        <v>2502590.5075689498</v>
      </c>
    </row>
    <row r="163" spans="1:25" s="116" customFormat="1" ht="13" x14ac:dyDescent="0.3">
      <c r="A163" s="116">
        <v>158</v>
      </c>
      <c r="B163" s="116" t="s">
        <v>197</v>
      </c>
      <c r="C163" s="133">
        <v>58581.081407776532</v>
      </c>
      <c r="D163" s="119">
        <v>27742.54170595681</v>
      </c>
      <c r="E163" s="119">
        <v>48563.970663999986</v>
      </c>
      <c r="F163" s="119">
        <v>12299.994999999997</v>
      </c>
      <c r="G163" s="119">
        <v>16.087500000000002</v>
      </c>
      <c r="H163" s="119">
        <v>225.86629919999999</v>
      </c>
      <c r="I163" s="119">
        <v>215.12913966666667</v>
      </c>
      <c r="J163" s="119">
        <v>-38365.536824560018</v>
      </c>
      <c r="K163" s="119">
        <f t="shared" si="8"/>
        <v>109279.13489203996</v>
      </c>
      <c r="L163" s="119">
        <v>206354.47749999995</v>
      </c>
      <c r="M163" s="119">
        <f t="shared" si="9"/>
        <v>315633.61239203991</v>
      </c>
      <c r="N163" s="133">
        <v>39263.091677600009</v>
      </c>
      <c r="O163" s="119">
        <v>31944.100333333336</v>
      </c>
      <c r="P163" s="119">
        <v>19028.214263999995</v>
      </c>
      <c r="Q163" s="119">
        <v>48563.970663999986</v>
      </c>
      <c r="R163" s="119">
        <v>12299.994999999997</v>
      </c>
      <c r="S163" s="119">
        <v>16.087500000000002</v>
      </c>
      <c r="T163" s="119">
        <v>225.86629919999999</v>
      </c>
      <c r="U163" s="119">
        <v>215.12913966666667</v>
      </c>
      <c r="V163" s="119">
        <v>-38365.536824560018</v>
      </c>
      <c r="W163" s="119">
        <f t="shared" si="10"/>
        <v>113190.91805323996</v>
      </c>
      <c r="X163" s="119">
        <v>206354.47749999995</v>
      </c>
      <c r="Y163" s="134">
        <f t="shared" si="11"/>
        <v>319545.39555323991</v>
      </c>
    </row>
    <row r="164" spans="1:25" s="116" customFormat="1" ht="13" x14ac:dyDescent="0.3">
      <c r="A164" s="116">
        <v>159</v>
      </c>
      <c r="B164" s="116" t="s">
        <v>197</v>
      </c>
      <c r="C164" s="133">
        <v>0</v>
      </c>
      <c r="D164" s="119">
        <v>16486.200000000004</v>
      </c>
      <c r="E164" s="119">
        <v>6244.0624800000014</v>
      </c>
      <c r="F164" s="119">
        <v>0</v>
      </c>
      <c r="G164" s="119">
        <v>0</v>
      </c>
      <c r="H164" s="119">
        <v>0</v>
      </c>
      <c r="I164" s="119">
        <v>0</v>
      </c>
      <c r="J164" s="119">
        <v>0</v>
      </c>
      <c r="K164" s="119">
        <f t="shared" si="8"/>
        <v>22730.262480000005</v>
      </c>
      <c r="L164" s="119">
        <v>0</v>
      </c>
      <c r="M164" s="119">
        <f t="shared" si="9"/>
        <v>22730.262480000005</v>
      </c>
      <c r="N164" s="133">
        <v>0</v>
      </c>
      <c r="O164" s="119">
        <v>0</v>
      </c>
      <c r="P164" s="119">
        <v>12733.199999999999</v>
      </c>
      <c r="Q164" s="119">
        <v>6244.0624800000014</v>
      </c>
      <c r="R164" s="119">
        <v>0</v>
      </c>
      <c r="S164" s="119">
        <v>0</v>
      </c>
      <c r="T164" s="119">
        <v>0</v>
      </c>
      <c r="U164" s="119">
        <v>0</v>
      </c>
      <c r="V164" s="119">
        <v>0</v>
      </c>
      <c r="W164" s="119">
        <f t="shared" si="10"/>
        <v>18977.262480000001</v>
      </c>
      <c r="X164" s="119">
        <v>0</v>
      </c>
      <c r="Y164" s="134">
        <f t="shared" si="11"/>
        <v>18977.262480000001</v>
      </c>
    </row>
    <row r="165" spans="1:25" s="116" customFormat="1" ht="13" x14ac:dyDescent="0.3">
      <c r="A165" s="116">
        <v>160</v>
      </c>
      <c r="B165" s="116" t="s">
        <v>197</v>
      </c>
      <c r="C165" s="133">
        <v>14138.08852418075</v>
      </c>
      <c r="D165" s="119">
        <v>21328.161549235916</v>
      </c>
      <c r="E165" s="119">
        <v>43873.5</v>
      </c>
      <c r="F165" s="119">
        <v>2871.4708333333333</v>
      </c>
      <c r="G165" s="119">
        <v>2.68</v>
      </c>
      <c r="H165" s="119">
        <v>52.389095249999997</v>
      </c>
      <c r="I165" s="119">
        <v>54.284100000000002</v>
      </c>
      <c r="J165" s="119">
        <v>0</v>
      </c>
      <c r="K165" s="119">
        <f t="shared" si="8"/>
        <v>82320.574101999999</v>
      </c>
      <c r="L165" s="119">
        <v>47831.606666666659</v>
      </c>
      <c r="M165" s="119">
        <f t="shared" si="9"/>
        <v>130152.18076866666</v>
      </c>
      <c r="N165" s="133">
        <v>9106.971057625</v>
      </c>
      <c r="O165" s="119">
        <v>7734.4213333333319</v>
      </c>
      <c r="P165" s="119">
        <v>15916.5</v>
      </c>
      <c r="Q165" s="119">
        <v>43873.5</v>
      </c>
      <c r="R165" s="119">
        <v>2871.4708333333333</v>
      </c>
      <c r="S165" s="119">
        <v>2.68</v>
      </c>
      <c r="T165" s="119">
        <v>52.389095249999997</v>
      </c>
      <c r="U165" s="119">
        <v>54.284100000000002</v>
      </c>
      <c r="V165" s="119">
        <v>0</v>
      </c>
      <c r="W165" s="119">
        <f t="shared" si="10"/>
        <v>79612.216419541655</v>
      </c>
      <c r="X165" s="119">
        <v>47831.606666666659</v>
      </c>
      <c r="Y165" s="134">
        <f t="shared" si="11"/>
        <v>127443.82308620831</v>
      </c>
    </row>
    <row r="166" spans="1:25" s="116" customFormat="1" ht="13" x14ac:dyDescent="0.3">
      <c r="A166" s="116">
        <v>161</v>
      </c>
      <c r="B166" s="116" t="s">
        <v>197</v>
      </c>
      <c r="C166" s="133">
        <v>3721.1538053427225</v>
      </c>
      <c r="D166" s="119">
        <v>3062.9744909906099</v>
      </c>
      <c r="E166" s="119">
        <v>1712.3591066666668</v>
      </c>
      <c r="F166" s="119">
        <v>642.42666666666673</v>
      </c>
      <c r="G166" s="119">
        <v>1.0141666666666667</v>
      </c>
      <c r="H166" s="119">
        <v>7.5264890000000007</v>
      </c>
      <c r="I166" s="119">
        <v>688.11363333333338</v>
      </c>
      <c r="J166" s="119">
        <v>0</v>
      </c>
      <c r="K166" s="119">
        <f t="shared" si="8"/>
        <v>9835.5683586666637</v>
      </c>
      <c r="L166" s="119">
        <v>9910.251666666667</v>
      </c>
      <c r="M166" s="119">
        <f t="shared" si="9"/>
        <v>19745.820025333331</v>
      </c>
      <c r="N166" s="133">
        <v>1308.3546711666665</v>
      </c>
      <c r="O166" s="119">
        <v>2109.3693333333331</v>
      </c>
      <c r="P166" s="119">
        <v>2285.7666000000004</v>
      </c>
      <c r="Q166" s="119">
        <v>1712.3591066666668</v>
      </c>
      <c r="R166" s="119">
        <v>642.42666666666673</v>
      </c>
      <c r="S166" s="119">
        <v>1.0141666666666667</v>
      </c>
      <c r="T166" s="119">
        <v>7.5264890000000007</v>
      </c>
      <c r="U166" s="119">
        <v>688.11363333333338</v>
      </c>
      <c r="V166" s="119">
        <v>0</v>
      </c>
      <c r="W166" s="119">
        <f t="shared" si="10"/>
        <v>8754.9306668333338</v>
      </c>
      <c r="X166" s="119">
        <v>9910.251666666667</v>
      </c>
      <c r="Y166" s="134">
        <f t="shared" si="11"/>
        <v>18665.182333500001</v>
      </c>
    </row>
    <row r="167" spans="1:25" s="116" customFormat="1" ht="13" x14ac:dyDescent="0.3">
      <c r="A167" s="116">
        <v>162</v>
      </c>
      <c r="B167" s="116" t="s">
        <v>197</v>
      </c>
      <c r="C167" s="133">
        <v>3916.0381388826286</v>
      </c>
      <c r="D167" s="119">
        <v>5078.1354181173701</v>
      </c>
      <c r="E167" s="119">
        <v>2574.6908999999991</v>
      </c>
      <c r="F167" s="119">
        <v>974.15000000000009</v>
      </c>
      <c r="G167" s="119">
        <v>1.8641666666666667</v>
      </c>
      <c r="H167" s="119">
        <v>9.1307710000000011</v>
      </c>
      <c r="I167" s="119">
        <v>54.656500000000001</v>
      </c>
      <c r="J167" s="119">
        <v>0</v>
      </c>
      <c r="K167" s="119">
        <f t="shared" si="8"/>
        <v>12608.665894666663</v>
      </c>
      <c r="L167" s="119">
        <v>14575.359999999995</v>
      </c>
      <c r="M167" s="119">
        <f t="shared" si="9"/>
        <v>27184.025894666658</v>
      </c>
      <c r="N167" s="133">
        <v>1587.2323588333336</v>
      </c>
      <c r="O167" s="119">
        <v>2205.6066666666666</v>
      </c>
      <c r="P167" s="119">
        <v>3825.1476000000002</v>
      </c>
      <c r="Q167" s="119">
        <v>2574.6908999999991</v>
      </c>
      <c r="R167" s="119">
        <v>974.15000000000009</v>
      </c>
      <c r="S167" s="119">
        <v>1.8641666666666667</v>
      </c>
      <c r="T167" s="119">
        <v>9.1307710000000011</v>
      </c>
      <c r="U167" s="119">
        <v>54.656500000000001</v>
      </c>
      <c r="V167" s="119">
        <v>0</v>
      </c>
      <c r="W167" s="119">
        <f t="shared" si="10"/>
        <v>11232.478963166664</v>
      </c>
      <c r="X167" s="119">
        <v>14575.359999999995</v>
      </c>
      <c r="Y167" s="134">
        <f t="shared" si="11"/>
        <v>25807.838963166658</v>
      </c>
    </row>
    <row r="168" spans="1:25" s="116" customFormat="1" ht="13" x14ac:dyDescent="0.3">
      <c r="A168" s="116">
        <v>163</v>
      </c>
      <c r="B168" s="116" t="s">
        <v>197</v>
      </c>
      <c r="C168" s="133">
        <v>29138.784207239438</v>
      </c>
      <c r="D168" s="119">
        <v>16005.993984760564</v>
      </c>
      <c r="E168" s="119">
        <v>34658.246550000003</v>
      </c>
      <c r="F168" s="119">
        <v>6830.4199999999983</v>
      </c>
      <c r="G168" s="119">
        <v>8.6758333333333333</v>
      </c>
      <c r="H168" s="119">
        <v>121.83615099999999</v>
      </c>
      <c r="I168" s="119">
        <v>132.74406666666667</v>
      </c>
      <c r="J168" s="119">
        <v>0</v>
      </c>
      <c r="K168" s="119">
        <f t="shared" si="8"/>
        <v>86896.700792999996</v>
      </c>
      <c r="L168" s="119">
        <v>113111.67833333333</v>
      </c>
      <c r="M168" s="119">
        <f t="shared" si="9"/>
        <v>200008.37912633334</v>
      </c>
      <c r="N168" s="133">
        <v>21179.184248833331</v>
      </c>
      <c r="O168" s="119">
        <v>15777.688</v>
      </c>
      <c r="P168" s="119">
        <v>11068.314449999998</v>
      </c>
      <c r="Q168" s="119">
        <v>34658.246550000003</v>
      </c>
      <c r="R168" s="119">
        <v>6830.4199999999983</v>
      </c>
      <c r="S168" s="119">
        <v>8.6758333333333333</v>
      </c>
      <c r="T168" s="119">
        <v>121.83615099999999</v>
      </c>
      <c r="U168" s="119">
        <v>132.74406666666667</v>
      </c>
      <c r="V168" s="119">
        <v>0</v>
      </c>
      <c r="W168" s="119">
        <f t="shared" si="10"/>
        <v>89777.109299833319</v>
      </c>
      <c r="X168" s="119">
        <v>113111.67833333333</v>
      </c>
      <c r="Y168" s="134">
        <f t="shared" si="11"/>
        <v>202888.78763316665</v>
      </c>
    </row>
    <row r="169" spans="1:25" s="116" customFormat="1" ht="13" x14ac:dyDescent="0.3">
      <c r="A169" s="116">
        <v>164</v>
      </c>
      <c r="B169" s="116" t="s">
        <v>197</v>
      </c>
      <c r="C169" s="133">
        <v>202472.34596091078</v>
      </c>
      <c r="D169" s="119">
        <v>462125.50693808921</v>
      </c>
      <c r="E169" s="119">
        <v>171459.22203999999</v>
      </c>
      <c r="F169" s="119">
        <v>40740.800000000003</v>
      </c>
      <c r="G169" s="119">
        <v>5.333333333333333</v>
      </c>
      <c r="H169" s="119">
        <v>409.28319699999997</v>
      </c>
      <c r="I169" s="119">
        <v>1382.3850666666667</v>
      </c>
      <c r="J169" s="119">
        <v>-168864.33006760004</v>
      </c>
      <c r="K169" s="119">
        <f t="shared" si="8"/>
        <v>709730.54646840016</v>
      </c>
      <c r="L169" s="119">
        <v>459254.2674999999</v>
      </c>
      <c r="M169" s="119">
        <f t="shared" si="9"/>
        <v>1168984.8139684</v>
      </c>
      <c r="N169" s="133">
        <v>71147.062411833336</v>
      </c>
      <c r="O169" s="119">
        <v>114776.10666666664</v>
      </c>
      <c r="P169" s="119">
        <v>352578.06359999999</v>
      </c>
      <c r="Q169" s="119">
        <v>171459.22203999999</v>
      </c>
      <c r="R169" s="119">
        <v>40740.800000000003</v>
      </c>
      <c r="S169" s="119">
        <v>5.333333333333333</v>
      </c>
      <c r="T169" s="119">
        <v>409.28319699999997</v>
      </c>
      <c r="U169" s="119">
        <v>1382.3850666666667</v>
      </c>
      <c r="V169" s="119">
        <v>-168864.33006760004</v>
      </c>
      <c r="W169" s="119">
        <f t="shared" si="10"/>
        <v>583633.92624790012</v>
      </c>
      <c r="X169" s="119">
        <v>459254.2674999999</v>
      </c>
      <c r="Y169" s="134">
        <f t="shared" si="11"/>
        <v>1042888.1937479</v>
      </c>
    </row>
    <row r="170" spans="1:25" s="116" customFormat="1" ht="13" x14ac:dyDescent="0.3">
      <c r="A170" s="116">
        <v>165</v>
      </c>
      <c r="B170" s="116" t="s">
        <v>197</v>
      </c>
      <c r="C170" s="133">
        <v>59021.877969600937</v>
      </c>
      <c r="D170" s="119">
        <v>56461.384401232404</v>
      </c>
      <c r="E170" s="119">
        <v>31573.243419999999</v>
      </c>
      <c r="F170" s="119">
        <v>12529.5375</v>
      </c>
      <c r="G170" s="119">
        <v>18.853333333333335</v>
      </c>
      <c r="H170" s="119">
        <v>245.58206249999998</v>
      </c>
      <c r="I170" s="119">
        <v>769.83063333333337</v>
      </c>
      <c r="J170" s="119">
        <v>0</v>
      </c>
      <c r="K170" s="119">
        <f t="shared" si="8"/>
        <v>160620.30932</v>
      </c>
      <c r="L170" s="119">
        <v>220422.41250000001</v>
      </c>
      <c r="M170" s="119">
        <f t="shared" si="9"/>
        <v>381042.72181999998</v>
      </c>
      <c r="N170" s="133">
        <v>42690.348531249998</v>
      </c>
      <c r="O170" s="119">
        <v>31972.538666666671</v>
      </c>
      <c r="P170" s="119">
        <v>40999.960800000008</v>
      </c>
      <c r="Q170" s="119">
        <v>31573.243419999999</v>
      </c>
      <c r="R170" s="119">
        <v>12529.5375</v>
      </c>
      <c r="S170" s="119">
        <v>18.853333333333335</v>
      </c>
      <c r="T170" s="119">
        <v>245.58206249999998</v>
      </c>
      <c r="U170" s="119">
        <v>769.83063333333337</v>
      </c>
      <c r="V170" s="119">
        <v>0</v>
      </c>
      <c r="W170" s="119">
        <f t="shared" si="10"/>
        <v>160799.89494708338</v>
      </c>
      <c r="X170" s="119">
        <v>220422.41250000001</v>
      </c>
      <c r="Y170" s="134">
        <f t="shared" si="11"/>
        <v>381222.30744708341</v>
      </c>
    </row>
    <row r="171" spans="1:25" s="116" customFormat="1" ht="13" x14ac:dyDescent="0.3">
      <c r="A171" s="116">
        <v>166</v>
      </c>
      <c r="B171" s="116" t="s">
        <v>197</v>
      </c>
      <c r="C171" s="133">
        <v>14768.8497860892</v>
      </c>
      <c r="D171" s="119">
        <v>245593.20679674411</v>
      </c>
      <c r="E171" s="119">
        <v>157375.6</v>
      </c>
      <c r="F171" s="119">
        <v>8471.0533333333333</v>
      </c>
      <c r="G171" s="119">
        <v>2.0033333333333334</v>
      </c>
      <c r="H171" s="119">
        <v>76.204898499999999</v>
      </c>
      <c r="I171" s="119">
        <v>1199.0451</v>
      </c>
      <c r="J171" s="119">
        <v>-133556.13999999996</v>
      </c>
      <c r="K171" s="119">
        <f t="shared" si="8"/>
        <v>293929.82324800006</v>
      </c>
      <c r="L171" s="119">
        <v>83570.589166666672</v>
      </c>
      <c r="M171" s="119">
        <f t="shared" si="9"/>
        <v>377500.41241466673</v>
      </c>
      <c r="N171" s="133">
        <v>13246.951522583333</v>
      </c>
      <c r="O171" s="119">
        <v>7826.833333333333</v>
      </c>
      <c r="P171" s="119">
        <v>188875.80000000002</v>
      </c>
      <c r="Q171" s="119">
        <v>157375.6</v>
      </c>
      <c r="R171" s="119">
        <v>8471.0533333333333</v>
      </c>
      <c r="S171" s="119">
        <v>2.0033333333333334</v>
      </c>
      <c r="T171" s="119">
        <v>76.204898499999999</v>
      </c>
      <c r="U171" s="119">
        <v>1199.0451</v>
      </c>
      <c r="V171" s="119">
        <v>-133556.13999999996</v>
      </c>
      <c r="W171" s="119">
        <f t="shared" si="10"/>
        <v>243517.35152108339</v>
      </c>
      <c r="X171" s="119">
        <v>83570.589166666672</v>
      </c>
      <c r="Y171" s="134">
        <f t="shared" si="11"/>
        <v>327087.94068775006</v>
      </c>
    </row>
    <row r="172" spans="1:25" s="116" customFormat="1" ht="13" x14ac:dyDescent="0.3">
      <c r="A172" s="116">
        <v>167</v>
      </c>
      <c r="B172" s="116" t="s">
        <v>197</v>
      </c>
      <c r="C172" s="133">
        <v>254.80808121126756</v>
      </c>
      <c r="D172" s="119">
        <v>853.83514178873247</v>
      </c>
      <c r="E172" s="119">
        <v>1107.8449466666671</v>
      </c>
      <c r="F172" s="119">
        <v>139.90083333333334</v>
      </c>
      <c r="G172" s="119">
        <v>0.2525</v>
      </c>
      <c r="H172" s="119">
        <v>1.7548690000000002</v>
      </c>
      <c r="I172" s="119">
        <v>8.2426666666666666</v>
      </c>
      <c r="J172" s="119">
        <v>0</v>
      </c>
      <c r="K172" s="119">
        <f t="shared" si="8"/>
        <v>2366.6390386666667</v>
      </c>
      <c r="L172" s="119">
        <v>2193.0750000000003</v>
      </c>
      <c r="M172" s="119">
        <f t="shared" si="9"/>
        <v>4559.714038666667</v>
      </c>
      <c r="N172" s="133">
        <v>305.05472783333329</v>
      </c>
      <c r="O172" s="119">
        <v>129.86000000000001</v>
      </c>
      <c r="P172" s="119">
        <v>640.82579999999996</v>
      </c>
      <c r="Q172" s="119">
        <v>1107.8449466666671</v>
      </c>
      <c r="R172" s="119">
        <v>139.90083333333334</v>
      </c>
      <c r="S172" s="119">
        <v>0.2525</v>
      </c>
      <c r="T172" s="119">
        <v>1.7548690000000002</v>
      </c>
      <c r="U172" s="119">
        <v>8.2426666666666666</v>
      </c>
      <c r="V172" s="119">
        <v>0</v>
      </c>
      <c r="W172" s="119">
        <f t="shared" si="10"/>
        <v>2333.7363435000002</v>
      </c>
      <c r="X172" s="119">
        <v>2193.0750000000003</v>
      </c>
      <c r="Y172" s="134">
        <f t="shared" si="11"/>
        <v>4526.8113435000005</v>
      </c>
    </row>
    <row r="173" spans="1:25" s="116" customFormat="1" ht="13" x14ac:dyDescent="0.3">
      <c r="A173" s="116">
        <v>168</v>
      </c>
      <c r="B173" s="116" t="s">
        <v>197</v>
      </c>
      <c r="C173" s="133">
        <v>9.8091669436619711</v>
      </c>
      <c r="D173" s="119">
        <v>5581.2456962230053</v>
      </c>
      <c r="E173" s="119">
        <v>2957.9938999999999</v>
      </c>
      <c r="F173" s="119">
        <v>9.3958333333333339</v>
      </c>
      <c r="G173" s="119">
        <v>1.6666666666666668E-3</v>
      </c>
      <c r="H173" s="119">
        <v>0.49253949999999996</v>
      </c>
      <c r="I173" s="119">
        <v>21.368099999999998</v>
      </c>
      <c r="J173" s="119">
        <v>-2630.4763250000001</v>
      </c>
      <c r="K173" s="119">
        <f t="shared" si="8"/>
        <v>5949.8305776666675</v>
      </c>
      <c r="L173" s="119">
        <v>287.14416666666671</v>
      </c>
      <c r="M173" s="119">
        <f t="shared" si="9"/>
        <v>6236.9747443333345</v>
      </c>
      <c r="N173" s="133">
        <v>85.619783083333331</v>
      </c>
      <c r="O173" s="119">
        <v>0</v>
      </c>
      <c r="P173" s="119">
        <v>4305.4722000000011</v>
      </c>
      <c r="Q173" s="119">
        <v>2957.9938999999999</v>
      </c>
      <c r="R173" s="119">
        <v>9.3958333333333339</v>
      </c>
      <c r="S173" s="119">
        <v>1.6666666666666668E-3</v>
      </c>
      <c r="T173" s="119">
        <v>0.49253949999999996</v>
      </c>
      <c r="U173" s="119">
        <v>21.368099999999998</v>
      </c>
      <c r="V173" s="119">
        <v>-2630.4763250000001</v>
      </c>
      <c r="W173" s="119">
        <f t="shared" si="10"/>
        <v>4749.867697583335</v>
      </c>
      <c r="X173" s="119">
        <v>287.14416666666671</v>
      </c>
      <c r="Y173" s="134">
        <f t="shared" si="11"/>
        <v>5037.011864250002</v>
      </c>
    </row>
    <row r="174" spans="1:25" s="116" customFormat="1" ht="13" x14ac:dyDescent="0.3">
      <c r="A174" s="116">
        <v>169</v>
      </c>
      <c r="B174" s="116" t="s">
        <v>197</v>
      </c>
      <c r="C174" s="133">
        <v>15.302616690140846</v>
      </c>
      <c r="D174" s="119">
        <v>5513.0897591431922</v>
      </c>
      <c r="E174" s="119">
        <v>3185.4578733333333</v>
      </c>
      <c r="F174" s="119">
        <v>40.005833333333335</v>
      </c>
      <c r="G174" s="119">
        <v>0</v>
      </c>
      <c r="H174" s="119">
        <v>0.76837750000000016</v>
      </c>
      <c r="I174" s="119">
        <v>67.640333333333331</v>
      </c>
      <c r="J174" s="119">
        <v>-2771.2374639333339</v>
      </c>
      <c r="K174" s="119">
        <f t="shared" si="8"/>
        <v>6051.0273293999981</v>
      </c>
      <c r="L174" s="119">
        <v>595.56333333333339</v>
      </c>
      <c r="M174" s="119">
        <f t="shared" si="9"/>
        <v>6646.5906627333316</v>
      </c>
      <c r="N174" s="133">
        <v>133.56962208333331</v>
      </c>
      <c r="O174" s="119">
        <v>0</v>
      </c>
      <c r="P174" s="119">
        <v>4249.902000000001</v>
      </c>
      <c r="Q174" s="119">
        <v>3185.4578733333333</v>
      </c>
      <c r="R174" s="119">
        <v>40.005833333333335</v>
      </c>
      <c r="S174" s="119">
        <v>0</v>
      </c>
      <c r="T174" s="119">
        <v>0.76837750000000016</v>
      </c>
      <c r="U174" s="119">
        <v>67.640333333333331</v>
      </c>
      <c r="V174" s="119">
        <v>-2771.2374639333339</v>
      </c>
      <c r="W174" s="119">
        <f t="shared" si="10"/>
        <v>4906.1065756500002</v>
      </c>
      <c r="X174" s="119">
        <v>595.56333333333339</v>
      </c>
      <c r="Y174" s="134">
        <f t="shared" si="11"/>
        <v>5501.6699089833337</v>
      </c>
    </row>
    <row r="175" spans="1:25" s="116" customFormat="1" ht="13" x14ac:dyDescent="0.3">
      <c r="A175" s="116">
        <v>170</v>
      </c>
      <c r="B175" s="116" t="s">
        <v>197</v>
      </c>
      <c r="C175" s="133">
        <v>4.5522933380281687</v>
      </c>
      <c r="D175" s="119">
        <v>2359.4486501619726</v>
      </c>
      <c r="E175" s="119">
        <v>906.4326199999997</v>
      </c>
      <c r="F175" s="119">
        <v>6.939166666666666</v>
      </c>
      <c r="G175" s="119">
        <v>0</v>
      </c>
      <c r="H175" s="119">
        <v>0.22858049999999996</v>
      </c>
      <c r="I175" s="119">
        <v>1.9457666666666666</v>
      </c>
      <c r="J175" s="119">
        <v>0</v>
      </c>
      <c r="K175" s="119">
        <f t="shared" si="8"/>
        <v>3279.5470773333336</v>
      </c>
      <c r="L175" s="119">
        <v>142.2475</v>
      </c>
      <c r="M175" s="119">
        <f t="shared" si="9"/>
        <v>3421.7945773333336</v>
      </c>
      <c r="N175" s="133">
        <v>39.734910249999999</v>
      </c>
      <c r="O175" s="119">
        <v>0</v>
      </c>
      <c r="P175" s="119">
        <v>1819.9043999999997</v>
      </c>
      <c r="Q175" s="119">
        <v>906.4326199999997</v>
      </c>
      <c r="R175" s="119">
        <v>6.939166666666666</v>
      </c>
      <c r="S175" s="119">
        <v>0</v>
      </c>
      <c r="T175" s="119">
        <v>0.22858049999999996</v>
      </c>
      <c r="U175" s="119">
        <v>1.9457666666666666</v>
      </c>
      <c r="V175" s="119">
        <v>0</v>
      </c>
      <c r="W175" s="119">
        <f t="shared" si="10"/>
        <v>2775.1854440833326</v>
      </c>
      <c r="X175" s="119">
        <v>142.2475</v>
      </c>
      <c r="Y175" s="134">
        <f t="shared" si="11"/>
        <v>2917.4329440833326</v>
      </c>
    </row>
    <row r="176" spans="1:25" s="116" customFormat="1" ht="13" x14ac:dyDescent="0.3">
      <c r="A176" s="116">
        <v>171</v>
      </c>
      <c r="B176" s="116" t="s">
        <v>197</v>
      </c>
      <c r="C176" s="133">
        <v>50720.108662774648</v>
      </c>
      <c r="D176" s="119">
        <v>158363.86256239199</v>
      </c>
      <c r="E176" s="119">
        <v>95651.295186666641</v>
      </c>
      <c r="F176" s="119">
        <v>6162.9458333333341</v>
      </c>
      <c r="G176" s="119">
        <v>14.959999999999999</v>
      </c>
      <c r="H176" s="119">
        <v>107.63182549999998</v>
      </c>
      <c r="I176" s="119">
        <v>3892.6559000000002</v>
      </c>
      <c r="J176" s="119">
        <v>-82188.060005466672</v>
      </c>
      <c r="K176" s="119">
        <f t="shared" si="8"/>
        <v>232725.39996519999</v>
      </c>
      <c r="L176" s="119">
        <v>117589.94</v>
      </c>
      <c r="M176" s="119">
        <f t="shared" si="9"/>
        <v>350315.33996519999</v>
      </c>
      <c r="N176" s="133">
        <v>18709.998999416664</v>
      </c>
      <c r="O176" s="119">
        <v>28691.812000000002</v>
      </c>
      <c r="P176" s="119">
        <v>121169.99579999998</v>
      </c>
      <c r="Q176" s="119">
        <v>95651.295186666641</v>
      </c>
      <c r="R176" s="119">
        <v>6162.9458333333341</v>
      </c>
      <c r="S176" s="119">
        <v>14.959999999999999</v>
      </c>
      <c r="T176" s="119">
        <v>107.63182549999998</v>
      </c>
      <c r="U176" s="119">
        <v>3892.6559000000002</v>
      </c>
      <c r="V176" s="119">
        <v>-82188.060005466672</v>
      </c>
      <c r="W176" s="119">
        <f t="shared" si="10"/>
        <v>192213.23553944996</v>
      </c>
      <c r="X176" s="119">
        <v>117589.94</v>
      </c>
      <c r="Y176" s="134">
        <f t="shared" si="11"/>
        <v>309803.17553944996</v>
      </c>
    </row>
    <row r="177" spans="1:25" s="116" customFormat="1" ht="13" x14ac:dyDescent="0.3">
      <c r="A177" s="116">
        <v>172</v>
      </c>
      <c r="B177" s="116" t="s">
        <v>197</v>
      </c>
      <c r="C177" s="133">
        <v>12365.531096328637</v>
      </c>
      <c r="D177" s="119">
        <v>18424.197380004694</v>
      </c>
      <c r="E177" s="119">
        <v>39806.084999999992</v>
      </c>
      <c r="F177" s="119">
        <v>1967.7283333333332</v>
      </c>
      <c r="G177" s="119">
        <v>4.2</v>
      </c>
      <c r="H177" s="119">
        <v>42.690528999999998</v>
      </c>
      <c r="I177" s="119">
        <v>84.504450000000006</v>
      </c>
      <c r="J177" s="119">
        <v>0</v>
      </c>
      <c r="K177" s="119">
        <f t="shared" si="8"/>
        <v>72694.936788666644</v>
      </c>
      <c r="L177" s="119">
        <v>35958.957499999997</v>
      </c>
      <c r="M177" s="119">
        <f t="shared" si="9"/>
        <v>108653.89428866663</v>
      </c>
      <c r="N177" s="133">
        <v>7421.0369578333339</v>
      </c>
      <c r="O177" s="119">
        <v>6801.543333333334</v>
      </c>
      <c r="P177" s="119">
        <v>13776.614999999998</v>
      </c>
      <c r="Q177" s="119">
        <v>39806.084999999992</v>
      </c>
      <c r="R177" s="119">
        <v>1967.7283333333332</v>
      </c>
      <c r="S177" s="119">
        <v>4.2</v>
      </c>
      <c r="T177" s="119">
        <v>42.690528999999998</v>
      </c>
      <c r="U177" s="119">
        <v>84.504450000000006</v>
      </c>
      <c r="V177" s="119">
        <v>0</v>
      </c>
      <c r="W177" s="119">
        <f t="shared" si="10"/>
        <v>69904.403603499974</v>
      </c>
      <c r="X177" s="119">
        <v>35958.957499999997</v>
      </c>
      <c r="Y177" s="134">
        <f t="shared" si="11"/>
        <v>105863.36110349998</v>
      </c>
    </row>
    <row r="178" spans="1:25" s="116" customFormat="1" ht="13" x14ac:dyDescent="0.3">
      <c r="A178" s="116">
        <v>173</v>
      </c>
      <c r="B178" s="116" t="s">
        <v>197</v>
      </c>
      <c r="C178" s="133">
        <v>287244.12041010422</v>
      </c>
      <c r="D178" s="119">
        <v>149693.09496292911</v>
      </c>
      <c r="E178" s="119">
        <v>116740.59999999999</v>
      </c>
      <c r="F178" s="119">
        <v>60915.505833333336</v>
      </c>
      <c r="G178" s="119">
        <v>78.591666666666669</v>
      </c>
      <c r="H178" s="119">
        <v>1128.1760591</v>
      </c>
      <c r="I178" s="119">
        <v>958.20555666666678</v>
      </c>
      <c r="J178" s="119">
        <v>0</v>
      </c>
      <c r="K178" s="119">
        <f t="shared" si="8"/>
        <v>616758.29448879999</v>
      </c>
      <c r="L178" s="119">
        <v>1032258.3991666668</v>
      </c>
      <c r="M178" s="119">
        <f t="shared" si="9"/>
        <v>1649016.6936554667</v>
      </c>
      <c r="N178" s="133">
        <v>196114.60494021667</v>
      </c>
      <c r="O178" s="119">
        <v>156390.24699999997</v>
      </c>
      <c r="P178" s="119">
        <v>103634.09999999998</v>
      </c>
      <c r="Q178" s="119">
        <v>116740.59999999999</v>
      </c>
      <c r="R178" s="119">
        <v>60915.505833333336</v>
      </c>
      <c r="S178" s="119">
        <v>78.591666666666669</v>
      </c>
      <c r="T178" s="119">
        <v>1128.1760591</v>
      </c>
      <c r="U178" s="119">
        <v>958.20555666666678</v>
      </c>
      <c r="V178" s="119">
        <v>0</v>
      </c>
      <c r="W178" s="119">
        <f t="shared" si="10"/>
        <v>635960.03105598327</v>
      </c>
      <c r="X178" s="119">
        <v>1032258.3991666668</v>
      </c>
      <c r="Y178" s="134">
        <f t="shared" si="11"/>
        <v>1668218.4302226501</v>
      </c>
    </row>
    <row r="179" spans="1:25" s="116" customFormat="1" ht="13" x14ac:dyDescent="0.3">
      <c r="A179" s="116">
        <v>174</v>
      </c>
      <c r="B179" s="116" t="s">
        <v>197</v>
      </c>
      <c r="C179" s="133">
        <v>170559.47263364648</v>
      </c>
      <c r="D179" s="119">
        <v>109441.23765613686</v>
      </c>
      <c r="E179" s="119">
        <v>100202.46662666666</v>
      </c>
      <c r="F179" s="119">
        <v>36534.498333333337</v>
      </c>
      <c r="G179" s="119">
        <v>50.202499999999993</v>
      </c>
      <c r="H179" s="119">
        <v>727.34344634999991</v>
      </c>
      <c r="I179" s="119">
        <v>979.99414433333322</v>
      </c>
      <c r="J179" s="119">
        <v>0</v>
      </c>
      <c r="K179" s="119">
        <f t="shared" si="8"/>
        <v>418495.2153404667</v>
      </c>
      <c r="L179" s="119">
        <v>638086.93083333329</v>
      </c>
      <c r="M179" s="119">
        <f t="shared" si="9"/>
        <v>1056582.1461737999</v>
      </c>
      <c r="N179" s="133">
        <v>126436.53575717501</v>
      </c>
      <c r="O179" s="119">
        <v>92185.349000000002</v>
      </c>
      <c r="P179" s="119">
        <v>76802.532755999986</v>
      </c>
      <c r="Q179" s="119">
        <v>100202.46662666666</v>
      </c>
      <c r="R179" s="119">
        <v>36534.498333333337</v>
      </c>
      <c r="S179" s="119">
        <v>50.202499999999993</v>
      </c>
      <c r="T179" s="119">
        <v>727.34344634999991</v>
      </c>
      <c r="U179" s="119">
        <v>979.99414433333322</v>
      </c>
      <c r="V179" s="119">
        <v>0</v>
      </c>
      <c r="W179" s="119">
        <f t="shared" si="10"/>
        <v>433918.92256385839</v>
      </c>
      <c r="X179" s="119">
        <v>638086.93083333329</v>
      </c>
      <c r="Y179" s="134">
        <f t="shared" si="11"/>
        <v>1072005.8533971917</v>
      </c>
    </row>
    <row r="180" spans="1:25" s="116" customFormat="1" ht="13" x14ac:dyDescent="0.3">
      <c r="A180" s="116">
        <v>175</v>
      </c>
      <c r="B180" s="116" t="s">
        <v>197</v>
      </c>
      <c r="C180" s="133">
        <v>315289.17719308409</v>
      </c>
      <c r="D180" s="119">
        <v>182373.08811506597</v>
      </c>
      <c r="E180" s="119">
        <v>129065.91999999998</v>
      </c>
      <c r="F180" s="119">
        <v>65084.938333333332</v>
      </c>
      <c r="G180" s="119">
        <v>86.657500000000013</v>
      </c>
      <c r="H180" s="119">
        <v>1213.4802794500001</v>
      </c>
      <c r="I180" s="119">
        <v>1158.737744</v>
      </c>
      <c r="J180" s="119">
        <v>0</v>
      </c>
      <c r="K180" s="119">
        <f t="shared" si="8"/>
        <v>694271.99916493334</v>
      </c>
      <c r="L180" s="119">
        <v>1106535.095</v>
      </c>
      <c r="M180" s="119">
        <f t="shared" si="9"/>
        <v>1800807.0941649333</v>
      </c>
      <c r="N180" s="133">
        <v>210943.3219110583</v>
      </c>
      <c r="O180" s="119">
        <v>171951.65266666666</v>
      </c>
      <c r="P180" s="119">
        <v>127968.65999999999</v>
      </c>
      <c r="Q180" s="119">
        <v>129065.91999999998</v>
      </c>
      <c r="R180" s="119">
        <v>65084.938333333332</v>
      </c>
      <c r="S180" s="119">
        <v>86.657500000000013</v>
      </c>
      <c r="T180" s="119">
        <v>1213.4802794500001</v>
      </c>
      <c r="U180" s="119">
        <v>1158.737744</v>
      </c>
      <c r="V180" s="119">
        <v>0</v>
      </c>
      <c r="W180" s="119">
        <f t="shared" si="10"/>
        <v>707473.36843450821</v>
      </c>
      <c r="X180" s="119">
        <v>1106535.095</v>
      </c>
      <c r="Y180" s="134">
        <f t="shared" si="11"/>
        <v>1814008.4634345081</v>
      </c>
    </row>
    <row r="181" spans="1:25" s="116" customFormat="1" ht="13" x14ac:dyDescent="0.3">
      <c r="A181" s="116">
        <v>176</v>
      </c>
      <c r="B181" s="116" t="s">
        <v>197</v>
      </c>
      <c r="C181" s="133">
        <v>136297.19461172217</v>
      </c>
      <c r="D181" s="119">
        <v>102491.14244301453</v>
      </c>
      <c r="E181" s="119">
        <v>96694</v>
      </c>
      <c r="F181" s="119">
        <v>32310.383333333331</v>
      </c>
      <c r="G181" s="119">
        <v>44.195833333333333</v>
      </c>
      <c r="H181" s="119">
        <v>659.53224321000005</v>
      </c>
      <c r="I181" s="119">
        <v>854.51966033333326</v>
      </c>
      <c r="J181" s="119">
        <v>0</v>
      </c>
      <c r="K181" s="119">
        <f t="shared" si="8"/>
        <v>369350.9681249467</v>
      </c>
      <c r="L181" s="119">
        <v>575070.53500000003</v>
      </c>
      <c r="M181" s="119">
        <f t="shared" si="9"/>
        <v>944421.50312494673</v>
      </c>
      <c r="N181" s="133">
        <v>114648.68827800499</v>
      </c>
      <c r="O181" s="119">
        <v>72745.961333333325</v>
      </c>
      <c r="P181" s="119">
        <v>72154.800000000017</v>
      </c>
      <c r="Q181" s="119">
        <v>96694</v>
      </c>
      <c r="R181" s="119">
        <v>32310.383333333331</v>
      </c>
      <c r="S181" s="119">
        <v>44.195833333333333</v>
      </c>
      <c r="T181" s="119">
        <v>659.53224321000005</v>
      </c>
      <c r="U181" s="119">
        <v>854.51966033333326</v>
      </c>
      <c r="V181" s="119">
        <v>0</v>
      </c>
      <c r="W181" s="119">
        <f t="shared" si="10"/>
        <v>390112.08068154834</v>
      </c>
      <c r="X181" s="119">
        <v>575070.53500000003</v>
      </c>
      <c r="Y181" s="134">
        <f t="shared" si="11"/>
        <v>965182.61568154837</v>
      </c>
    </row>
    <row r="182" spans="1:25" s="116" customFormat="1" ht="13" x14ac:dyDescent="0.3">
      <c r="A182" s="116">
        <v>177</v>
      </c>
      <c r="B182" s="116" t="s">
        <v>197</v>
      </c>
      <c r="C182" s="133">
        <v>107998.41024086479</v>
      </c>
      <c r="D182" s="119">
        <v>553536.2947265018</v>
      </c>
      <c r="E182" s="119">
        <v>246635.13814133336</v>
      </c>
      <c r="F182" s="119">
        <v>18889.575000000001</v>
      </c>
      <c r="G182" s="119">
        <v>1.1383333333333334</v>
      </c>
      <c r="H182" s="119">
        <v>289.93514009999996</v>
      </c>
      <c r="I182" s="119">
        <v>2087.6411013333332</v>
      </c>
      <c r="J182" s="119">
        <v>-229741.90072013333</v>
      </c>
      <c r="K182" s="119">
        <f t="shared" si="8"/>
        <v>699696.23196333309</v>
      </c>
      <c r="L182" s="119">
        <v>289106.58666666667</v>
      </c>
      <c r="M182" s="119">
        <f t="shared" si="9"/>
        <v>988802.81862999976</v>
      </c>
      <c r="N182" s="133">
        <v>50400.391854049987</v>
      </c>
      <c r="O182" s="119">
        <v>60378.860000000008</v>
      </c>
      <c r="P182" s="119">
        <v>424447.21862399997</v>
      </c>
      <c r="Q182" s="119">
        <v>246635.13814133336</v>
      </c>
      <c r="R182" s="119">
        <v>18889.575000000001</v>
      </c>
      <c r="S182" s="119">
        <v>1.1383333333333334</v>
      </c>
      <c r="T182" s="119">
        <v>289.93514009999996</v>
      </c>
      <c r="U182" s="119">
        <v>2087.6411013333332</v>
      </c>
      <c r="V182" s="119">
        <v>-229741.90072013333</v>
      </c>
      <c r="W182" s="119">
        <f t="shared" si="10"/>
        <v>573387.99747401651</v>
      </c>
      <c r="X182" s="119">
        <v>289106.58666666667</v>
      </c>
      <c r="Y182" s="134">
        <f t="shared" si="11"/>
        <v>862494.58414068318</v>
      </c>
    </row>
    <row r="183" spans="1:25" s="116" customFormat="1" ht="13" x14ac:dyDescent="0.3">
      <c r="A183" s="116">
        <v>178</v>
      </c>
      <c r="B183" s="116" t="s">
        <v>197</v>
      </c>
      <c r="C183" s="133">
        <v>26415.747738886388</v>
      </c>
      <c r="D183" s="119">
        <v>293710.62520224694</v>
      </c>
      <c r="E183" s="119">
        <v>121725.75542</v>
      </c>
      <c r="F183" s="119">
        <v>6013.6899999999987</v>
      </c>
      <c r="G183" s="119">
        <v>1.6666666666666668E-3</v>
      </c>
      <c r="H183" s="119">
        <v>99.028383399999996</v>
      </c>
      <c r="I183" s="119">
        <v>11100.804733333332</v>
      </c>
      <c r="J183" s="119">
        <v>-115983.59819779999</v>
      </c>
      <c r="K183" s="119">
        <f t="shared" si="8"/>
        <v>343082.05494673335</v>
      </c>
      <c r="L183" s="119">
        <v>85397.722500000003</v>
      </c>
      <c r="M183" s="119">
        <f t="shared" si="9"/>
        <v>428479.77744673332</v>
      </c>
      <c r="N183" s="133">
        <v>17214.433981033337</v>
      </c>
      <c r="O183" s="119">
        <v>14437.613333333333</v>
      </c>
      <c r="P183" s="119">
        <v>225797.12819999995</v>
      </c>
      <c r="Q183" s="119">
        <v>121725.75542</v>
      </c>
      <c r="R183" s="119">
        <v>6013.6899999999987</v>
      </c>
      <c r="S183" s="119">
        <v>1.6666666666666668E-3</v>
      </c>
      <c r="T183" s="119">
        <v>99.028383399999996</v>
      </c>
      <c r="U183" s="119">
        <v>11100.804733333332</v>
      </c>
      <c r="V183" s="119">
        <v>-115983.59819779999</v>
      </c>
      <c r="W183" s="119">
        <f t="shared" si="10"/>
        <v>280404.85751996667</v>
      </c>
      <c r="X183" s="119">
        <v>85397.722500000003</v>
      </c>
      <c r="Y183" s="134">
        <f t="shared" si="11"/>
        <v>365802.5800199667</v>
      </c>
    </row>
    <row r="184" spans="1:25" s="116" customFormat="1" ht="13" x14ac:dyDescent="0.3">
      <c r="A184" s="116">
        <v>179</v>
      </c>
      <c r="B184" s="116" t="s">
        <v>197</v>
      </c>
      <c r="C184" s="133">
        <v>12.91989723943662</v>
      </c>
      <c r="D184" s="119">
        <v>4838.7923230938968</v>
      </c>
      <c r="E184" s="119">
        <v>1807.6422933333333</v>
      </c>
      <c r="F184" s="119">
        <v>37.211666666666666</v>
      </c>
      <c r="G184" s="119">
        <v>0</v>
      </c>
      <c r="H184" s="119">
        <v>0.64873599999999987</v>
      </c>
      <c r="I184" s="119">
        <v>61.392666666666656</v>
      </c>
      <c r="J184" s="119">
        <v>0</v>
      </c>
      <c r="K184" s="119">
        <f t="shared" si="8"/>
        <v>6758.6075830000009</v>
      </c>
      <c r="L184" s="119">
        <v>500.0891666666667</v>
      </c>
      <c r="M184" s="119">
        <f t="shared" si="9"/>
        <v>7258.6967496666675</v>
      </c>
      <c r="N184" s="133">
        <v>112.77194133333334</v>
      </c>
      <c r="O184" s="119">
        <v>0</v>
      </c>
      <c r="P184" s="119">
        <v>3730.3756499999995</v>
      </c>
      <c r="Q184" s="119">
        <v>1807.6422933333333</v>
      </c>
      <c r="R184" s="119">
        <v>37.211666666666666</v>
      </c>
      <c r="S184" s="119">
        <v>0</v>
      </c>
      <c r="T184" s="119">
        <v>0.64873599999999987</v>
      </c>
      <c r="U184" s="119">
        <v>61.392666666666656</v>
      </c>
      <c r="V184" s="119">
        <v>0</v>
      </c>
      <c r="W184" s="119">
        <f t="shared" si="10"/>
        <v>5750.0429540000005</v>
      </c>
      <c r="X184" s="119">
        <v>500.0891666666667</v>
      </c>
      <c r="Y184" s="134">
        <f t="shared" si="11"/>
        <v>6250.1321206666671</v>
      </c>
    </row>
    <row r="185" spans="1:25" s="116" customFormat="1" ht="13" x14ac:dyDescent="0.3">
      <c r="A185" s="116">
        <v>180</v>
      </c>
      <c r="B185" s="116" t="s">
        <v>197</v>
      </c>
      <c r="C185" s="133">
        <v>61776.666261943668</v>
      </c>
      <c r="D185" s="119">
        <v>36178.268290389671</v>
      </c>
      <c r="E185" s="119">
        <v>56006.400000000016</v>
      </c>
      <c r="F185" s="119">
        <v>12713.086666666668</v>
      </c>
      <c r="G185" s="119">
        <v>18.744166666666668</v>
      </c>
      <c r="H185" s="119">
        <v>233.13415699999999</v>
      </c>
      <c r="I185" s="119">
        <v>215.70833333333329</v>
      </c>
      <c r="J185" s="119">
        <v>0</v>
      </c>
      <c r="K185" s="119">
        <f t="shared" si="8"/>
        <v>167142.00787600005</v>
      </c>
      <c r="L185" s="119">
        <v>215441.7208333333</v>
      </c>
      <c r="M185" s="119">
        <f t="shared" si="9"/>
        <v>382583.72870933334</v>
      </c>
      <c r="N185" s="133">
        <v>40526.487625166665</v>
      </c>
      <c r="O185" s="119">
        <v>33746.08400000001</v>
      </c>
      <c r="P185" s="119">
        <v>25466.399999999998</v>
      </c>
      <c r="Q185" s="119">
        <v>56006.400000000016</v>
      </c>
      <c r="R185" s="119">
        <v>12713.086666666668</v>
      </c>
      <c r="S185" s="119">
        <v>18.744166666666668</v>
      </c>
      <c r="T185" s="119">
        <v>233.13415699999999</v>
      </c>
      <c r="U185" s="119">
        <v>215.70833333333329</v>
      </c>
      <c r="V185" s="119">
        <v>0</v>
      </c>
      <c r="W185" s="119">
        <f t="shared" si="10"/>
        <v>168926.04494883335</v>
      </c>
      <c r="X185" s="119">
        <v>215441.7208333333</v>
      </c>
      <c r="Y185" s="134">
        <f t="shared" si="11"/>
        <v>384367.76578216662</v>
      </c>
    </row>
    <row r="186" spans="1:25" s="116" customFormat="1" ht="13" x14ac:dyDescent="0.3">
      <c r="A186" s="116">
        <v>181</v>
      </c>
      <c r="B186" s="116" t="s">
        <v>197</v>
      </c>
      <c r="C186" s="133">
        <v>1.2085770175352113</v>
      </c>
      <c r="D186" s="119">
        <v>113949.78529365496</v>
      </c>
      <c r="E186" s="119">
        <v>54823.86559999999</v>
      </c>
      <c r="F186" s="119">
        <v>1.8858333333333333</v>
      </c>
      <c r="G186" s="119">
        <v>0</v>
      </c>
      <c r="H186" s="119">
        <v>6.0685267500000001E-2</v>
      </c>
      <c r="I186" s="119">
        <v>703.36901533333332</v>
      </c>
      <c r="J186" s="119">
        <v>-50059.973599999998</v>
      </c>
      <c r="K186" s="119">
        <f t="shared" si="8"/>
        <v>119420.20140460666</v>
      </c>
      <c r="L186" s="119">
        <v>41.397500000000001</v>
      </c>
      <c r="M186" s="119">
        <f t="shared" si="9"/>
        <v>119461.59890460667</v>
      </c>
      <c r="N186" s="133">
        <v>10.549122333750001</v>
      </c>
      <c r="O186" s="119">
        <v>0</v>
      </c>
      <c r="P186" s="119">
        <v>88009.04879999999</v>
      </c>
      <c r="Q186" s="119">
        <v>54823.86559999999</v>
      </c>
      <c r="R186" s="119">
        <v>1.8858333333333333</v>
      </c>
      <c r="S186" s="119">
        <v>0</v>
      </c>
      <c r="T186" s="119">
        <v>6.0685267500000001E-2</v>
      </c>
      <c r="U186" s="119">
        <v>703.36901533333332</v>
      </c>
      <c r="V186" s="119">
        <v>-50059.973599999998</v>
      </c>
      <c r="W186" s="119">
        <f t="shared" si="10"/>
        <v>93488.805456267874</v>
      </c>
      <c r="X186" s="119">
        <v>41.397500000000001</v>
      </c>
      <c r="Y186" s="134">
        <f t="shared" si="11"/>
        <v>93530.20295626788</v>
      </c>
    </row>
    <row r="187" spans="1:25" s="116" customFormat="1" ht="13" x14ac:dyDescent="0.3">
      <c r="A187" s="116">
        <v>182</v>
      </c>
      <c r="B187" s="116" t="s">
        <v>197</v>
      </c>
      <c r="C187" s="133">
        <v>119.37089279332862</v>
      </c>
      <c r="D187" s="119">
        <v>2755.042818039838</v>
      </c>
      <c r="E187" s="119">
        <v>2881.4478000000013</v>
      </c>
      <c r="F187" s="119">
        <v>33.610833333333332</v>
      </c>
      <c r="G187" s="119">
        <v>0.34250000000000003</v>
      </c>
      <c r="H187" s="119">
        <v>0.53397754949999998</v>
      </c>
      <c r="I187" s="119">
        <v>2.0076352666666666</v>
      </c>
      <c r="J187" s="119">
        <v>0</v>
      </c>
      <c r="K187" s="119">
        <f t="shared" si="8"/>
        <v>5792.3564569826676</v>
      </c>
      <c r="L187" s="119">
        <v>639.19916666666666</v>
      </c>
      <c r="M187" s="119">
        <f t="shared" si="9"/>
        <v>6431.5556236493339</v>
      </c>
      <c r="N187" s="133">
        <v>92.823097354749976</v>
      </c>
      <c r="O187" s="119">
        <v>64.225333333333325</v>
      </c>
      <c r="P187" s="119">
        <v>2122.2000000000003</v>
      </c>
      <c r="Q187" s="119">
        <v>2881.4478000000013</v>
      </c>
      <c r="R187" s="119">
        <v>33.610833333333332</v>
      </c>
      <c r="S187" s="119">
        <v>0.34250000000000003</v>
      </c>
      <c r="T187" s="119">
        <v>0.53397754949999998</v>
      </c>
      <c r="U187" s="119">
        <v>2.0076352666666666</v>
      </c>
      <c r="V187" s="119">
        <v>0</v>
      </c>
      <c r="W187" s="119">
        <f t="shared" si="10"/>
        <v>5197.1911768375849</v>
      </c>
      <c r="X187" s="119">
        <v>639.19916666666666</v>
      </c>
      <c r="Y187" s="134">
        <f t="shared" si="11"/>
        <v>5836.3903435042512</v>
      </c>
    </row>
    <row r="188" spans="1:25" s="116" customFormat="1" ht="13" x14ac:dyDescent="0.3">
      <c r="A188" s="116">
        <v>183</v>
      </c>
      <c r="B188" s="116" t="s">
        <v>197</v>
      </c>
      <c r="C188" s="133">
        <v>33.382379169014087</v>
      </c>
      <c r="D188" s="119">
        <v>16509.249737997656</v>
      </c>
      <c r="E188" s="119">
        <v>7198.782400000001</v>
      </c>
      <c r="F188" s="119">
        <v>86.87166666666667</v>
      </c>
      <c r="G188" s="119">
        <v>0</v>
      </c>
      <c r="H188" s="119">
        <v>1.6762015000000001</v>
      </c>
      <c r="I188" s="119">
        <v>43.737633333333328</v>
      </c>
      <c r="J188" s="119">
        <v>-6760.5043359999991</v>
      </c>
      <c r="K188" s="119">
        <f t="shared" si="8"/>
        <v>17113.195682666672</v>
      </c>
      <c r="L188" s="119">
        <v>1181.0308333333335</v>
      </c>
      <c r="M188" s="119">
        <f t="shared" si="9"/>
        <v>18294.226516000006</v>
      </c>
      <c r="N188" s="133">
        <v>291.37969408333333</v>
      </c>
      <c r="O188" s="119">
        <v>0</v>
      </c>
      <c r="P188" s="119">
        <v>12733.199999999999</v>
      </c>
      <c r="Q188" s="119">
        <v>7198.782400000001</v>
      </c>
      <c r="R188" s="119">
        <v>86.87166666666667</v>
      </c>
      <c r="S188" s="119">
        <v>0</v>
      </c>
      <c r="T188" s="119">
        <v>1.6762015000000001</v>
      </c>
      <c r="U188" s="119">
        <v>43.737633333333328</v>
      </c>
      <c r="V188" s="119">
        <v>-6760.5043359999991</v>
      </c>
      <c r="W188" s="119">
        <f t="shared" si="10"/>
        <v>13595.143259583332</v>
      </c>
      <c r="X188" s="119">
        <v>1181.0308333333335</v>
      </c>
      <c r="Y188" s="134">
        <f t="shared" si="11"/>
        <v>14776.174092916666</v>
      </c>
    </row>
    <row r="189" spans="1:25" s="116" customFormat="1" ht="13" x14ac:dyDescent="0.3">
      <c r="A189" s="116">
        <v>184</v>
      </c>
      <c r="B189" s="116" t="s">
        <v>197</v>
      </c>
      <c r="C189" s="133">
        <v>519013.7830318184</v>
      </c>
      <c r="D189" s="119">
        <v>180488.39508906507</v>
      </c>
      <c r="E189" s="119">
        <v>112820.51189466669</v>
      </c>
      <c r="F189" s="119">
        <v>112905.5825</v>
      </c>
      <c r="G189" s="119">
        <v>140.01833333333335</v>
      </c>
      <c r="H189" s="119">
        <v>2068.9001356499998</v>
      </c>
      <c r="I189" s="119">
        <v>1538.8140943333335</v>
      </c>
      <c r="J189" s="119">
        <v>0</v>
      </c>
      <c r="K189" s="119">
        <f t="shared" si="8"/>
        <v>928976.00507886673</v>
      </c>
      <c r="L189" s="119">
        <v>1895569.6341666665</v>
      </c>
      <c r="M189" s="119">
        <f t="shared" si="9"/>
        <v>2824545.6392455334</v>
      </c>
      <c r="N189" s="133">
        <v>359643.80691382498</v>
      </c>
      <c r="O189" s="119">
        <v>282219.45300000004</v>
      </c>
      <c r="P189" s="119">
        <v>117427.77434399999</v>
      </c>
      <c r="Q189" s="119">
        <v>112820.51189466669</v>
      </c>
      <c r="R189" s="119">
        <v>112905.5825</v>
      </c>
      <c r="S189" s="119">
        <v>140.01833333333335</v>
      </c>
      <c r="T189" s="119">
        <v>2068.9001356499998</v>
      </c>
      <c r="U189" s="119">
        <v>1538.8140943333335</v>
      </c>
      <c r="V189" s="119">
        <v>0</v>
      </c>
      <c r="W189" s="119">
        <f t="shared" si="10"/>
        <v>988764.86121580831</v>
      </c>
      <c r="X189" s="119">
        <v>1895569.6341666665</v>
      </c>
      <c r="Y189" s="134">
        <f t="shared" si="11"/>
        <v>2884334.4953824747</v>
      </c>
    </row>
    <row r="190" spans="1:25" s="116" customFormat="1" ht="13" x14ac:dyDescent="0.3">
      <c r="A190" s="116">
        <v>185</v>
      </c>
      <c r="B190" s="116" t="s">
        <v>197</v>
      </c>
      <c r="C190" s="133">
        <v>7000.1222110469498</v>
      </c>
      <c r="D190" s="119">
        <v>62095.332937786385</v>
      </c>
      <c r="E190" s="119">
        <v>77470</v>
      </c>
      <c r="F190" s="119">
        <v>5151.7483333333339</v>
      </c>
      <c r="G190" s="119">
        <v>10.051666666666668</v>
      </c>
      <c r="H190" s="119">
        <v>119.69399650000001</v>
      </c>
      <c r="I190" s="119">
        <v>361.50133333333332</v>
      </c>
      <c r="J190" s="119">
        <v>0</v>
      </c>
      <c r="K190" s="119">
        <f t="shared" si="8"/>
        <v>152208.45047866664</v>
      </c>
      <c r="L190" s="119">
        <v>100143.65999999999</v>
      </c>
      <c r="M190" s="119">
        <f t="shared" si="9"/>
        <v>252352.11047866661</v>
      </c>
      <c r="N190" s="133">
        <v>20806.806391583334</v>
      </c>
      <c r="O190" s="119">
        <v>2726.6573333333331</v>
      </c>
      <c r="P190" s="119">
        <v>46688.400000000016</v>
      </c>
      <c r="Q190" s="119">
        <v>77470</v>
      </c>
      <c r="R190" s="119">
        <v>5151.7483333333339</v>
      </c>
      <c r="S190" s="119">
        <v>10.051666666666668</v>
      </c>
      <c r="T190" s="119">
        <v>119.69399650000001</v>
      </c>
      <c r="U190" s="119">
        <v>361.50133333333332</v>
      </c>
      <c r="V190" s="119">
        <v>0</v>
      </c>
      <c r="W190" s="119">
        <f t="shared" si="10"/>
        <v>153334.85905474998</v>
      </c>
      <c r="X190" s="119">
        <v>100143.65999999999</v>
      </c>
      <c r="Y190" s="134">
        <f t="shared" si="11"/>
        <v>253478.51905474998</v>
      </c>
    </row>
    <row r="191" spans="1:25" s="116" customFormat="1" ht="13" x14ac:dyDescent="0.3">
      <c r="A191" s="116">
        <v>186</v>
      </c>
      <c r="B191" s="116" t="s">
        <v>197</v>
      </c>
      <c r="C191" s="133">
        <v>17965.598816995305</v>
      </c>
      <c r="D191" s="119">
        <v>52654.935619671371</v>
      </c>
      <c r="E191" s="119">
        <v>21627.523768333333</v>
      </c>
      <c r="F191" s="119">
        <v>4551.3499999999995</v>
      </c>
      <c r="G191" s="119">
        <v>9.2500000000000013E-2</v>
      </c>
      <c r="H191" s="119">
        <v>116.14081</v>
      </c>
      <c r="I191" s="119">
        <v>403.16</v>
      </c>
      <c r="J191" s="119">
        <v>-20498.540912983332</v>
      </c>
      <c r="K191" s="119">
        <f t="shared" si="8"/>
        <v>76820.260602016686</v>
      </c>
      <c r="L191" s="119">
        <v>89667.86</v>
      </c>
      <c r="M191" s="119">
        <f t="shared" si="9"/>
        <v>166488.12060201669</v>
      </c>
      <c r="N191" s="133">
        <v>20189.144138333333</v>
      </c>
      <c r="O191" s="119">
        <v>9245.2266666666674</v>
      </c>
      <c r="P191" s="119">
        <v>39434.799000000006</v>
      </c>
      <c r="Q191" s="119">
        <v>21627.523768333333</v>
      </c>
      <c r="R191" s="119">
        <v>4551.3499999999995</v>
      </c>
      <c r="S191" s="119">
        <v>9.2500000000000013E-2</v>
      </c>
      <c r="T191" s="119">
        <v>116.14081</v>
      </c>
      <c r="U191" s="119">
        <v>403.16</v>
      </c>
      <c r="V191" s="119">
        <v>-20498.540912983332</v>
      </c>
      <c r="W191" s="119">
        <f t="shared" si="10"/>
        <v>75068.89597035003</v>
      </c>
      <c r="X191" s="119">
        <v>89667.86</v>
      </c>
      <c r="Y191" s="134">
        <f t="shared" si="11"/>
        <v>164736.75597035003</v>
      </c>
    </row>
    <row r="192" spans="1:25" s="116" customFormat="1" ht="13" x14ac:dyDescent="0.3">
      <c r="A192" s="116">
        <v>187</v>
      </c>
      <c r="B192" s="116" t="s">
        <v>197</v>
      </c>
      <c r="C192" s="133">
        <v>208.81158719248825</v>
      </c>
      <c r="D192" s="119">
        <v>3136.0546014741781</v>
      </c>
      <c r="E192" s="119">
        <v>2187.4299199999996</v>
      </c>
      <c r="F192" s="119">
        <v>57.261666666666663</v>
      </c>
      <c r="G192" s="119">
        <v>4.1666666666666666E-3</v>
      </c>
      <c r="H192" s="119">
        <v>0.90011600000000003</v>
      </c>
      <c r="I192" s="119">
        <v>15.942266666666667</v>
      </c>
      <c r="J192" s="119">
        <v>0</v>
      </c>
      <c r="K192" s="119">
        <f t="shared" si="8"/>
        <v>5606.4043246666652</v>
      </c>
      <c r="L192" s="119">
        <v>779.34916666666675</v>
      </c>
      <c r="M192" s="119">
        <f t="shared" si="9"/>
        <v>6385.753491333332</v>
      </c>
      <c r="N192" s="133">
        <v>156.47016466666665</v>
      </c>
      <c r="O192" s="119">
        <v>112.74666666666667</v>
      </c>
      <c r="P192" s="119">
        <v>2412.5877000000005</v>
      </c>
      <c r="Q192" s="119">
        <v>2187.4299199999996</v>
      </c>
      <c r="R192" s="119">
        <v>57.261666666666663</v>
      </c>
      <c r="S192" s="119">
        <v>4.1666666666666666E-3</v>
      </c>
      <c r="T192" s="119">
        <v>0.90011600000000003</v>
      </c>
      <c r="U192" s="119">
        <v>15.942266666666667</v>
      </c>
      <c r="V192" s="119">
        <v>0</v>
      </c>
      <c r="W192" s="119">
        <f t="shared" si="10"/>
        <v>4943.3426673333333</v>
      </c>
      <c r="X192" s="119">
        <v>779.34916666666675</v>
      </c>
      <c r="Y192" s="134">
        <f t="shared" si="11"/>
        <v>5722.6918340000002</v>
      </c>
    </row>
    <row r="193" spans="1:25" s="116" customFormat="1" ht="13" x14ac:dyDescent="0.3">
      <c r="A193" s="116">
        <v>188</v>
      </c>
      <c r="B193" s="116" t="s">
        <v>197</v>
      </c>
      <c r="C193" s="133">
        <v>272.10748488262908</v>
      </c>
      <c r="D193" s="119">
        <v>6903.350361784037</v>
      </c>
      <c r="E193" s="119">
        <v>2983.4831000000008</v>
      </c>
      <c r="F193" s="119">
        <v>172.78500000000005</v>
      </c>
      <c r="G193" s="119">
        <v>0</v>
      </c>
      <c r="H193" s="119">
        <v>4.0783400000000007</v>
      </c>
      <c r="I193" s="119">
        <v>34.720000000000006</v>
      </c>
      <c r="J193" s="119">
        <v>0</v>
      </c>
      <c r="K193" s="119">
        <f t="shared" si="8"/>
        <v>10370.524286666667</v>
      </c>
      <c r="L193" s="119">
        <v>3017.1666666666665</v>
      </c>
      <c r="M193" s="119">
        <f t="shared" si="9"/>
        <v>13387.690953333333</v>
      </c>
      <c r="N193" s="133">
        <v>708.95143666666661</v>
      </c>
      <c r="O193" s="119">
        <v>112.74666666666667</v>
      </c>
      <c r="P193" s="119">
        <v>5288.5224000000007</v>
      </c>
      <c r="Q193" s="119">
        <v>2983.4831000000008</v>
      </c>
      <c r="R193" s="119">
        <v>172.78500000000005</v>
      </c>
      <c r="S193" s="119">
        <v>0</v>
      </c>
      <c r="T193" s="119">
        <v>4.0783400000000007</v>
      </c>
      <c r="U193" s="119">
        <v>34.720000000000006</v>
      </c>
      <c r="V193" s="119">
        <v>0</v>
      </c>
      <c r="W193" s="119">
        <f t="shared" si="10"/>
        <v>9305.2869433333344</v>
      </c>
      <c r="X193" s="119">
        <v>3017.1666666666665</v>
      </c>
      <c r="Y193" s="134">
        <f t="shared" si="11"/>
        <v>12322.45361</v>
      </c>
    </row>
    <row r="194" spans="1:25" s="116" customFormat="1" ht="13" x14ac:dyDescent="0.3">
      <c r="A194" s="116">
        <v>189</v>
      </c>
      <c r="B194" s="116" t="s">
        <v>197</v>
      </c>
      <c r="C194" s="133">
        <v>5568.105466485963</v>
      </c>
      <c r="D194" s="119">
        <v>21022.190192732371</v>
      </c>
      <c r="E194" s="119">
        <v>10675.170620000001</v>
      </c>
      <c r="F194" s="119">
        <v>1238.8399999999999</v>
      </c>
      <c r="G194" s="119">
        <v>0</v>
      </c>
      <c r="H194" s="119">
        <v>24.144062155</v>
      </c>
      <c r="I194" s="119">
        <v>366.98711366666663</v>
      </c>
      <c r="J194" s="119">
        <v>0</v>
      </c>
      <c r="K194" s="119">
        <f t="shared" si="8"/>
        <v>38895.437455040003</v>
      </c>
      <c r="L194" s="119">
        <v>21605.54</v>
      </c>
      <c r="M194" s="119">
        <f t="shared" si="9"/>
        <v>60500.977455040003</v>
      </c>
      <c r="N194" s="133">
        <v>4197.0428046108336</v>
      </c>
      <c r="O194" s="119">
        <v>3004.7993333333338</v>
      </c>
      <c r="P194" s="119">
        <v>15980.165999999999</v>
      </c>
      <c r="Q194" s="119">
        <v>10675.170620000001</v>
      </c>
      <c r="R194" s="119">
        <v>1238.8399999999999</v>
      </c>
      <c r="S194" s="119">
        <v>0</v>
      </c>
      <c r="T194" s="119">
        <v>24.144062155</v>
      </c>
      <c r="U194" s="119">
        <v>366.98711366666663</v>
      </c>
      <c r="V194" s="119">
        <v>0</v>
      </c>
      <c r="W194" s="119">
        <f t="shared" si="10"/>
        <v>35487.149933765839</v>
      </c>
      <c r="X194" s="119">
        <v>21605.54</v>
      </c>
      <c r="Y194" s="134">
        <f t="shared" si="11"/>
        <v>57092.68993376584</v>
      </c>
    </row>
    <row r="195" spans="1:25" s="116" customFormat="1" ht="13" x14ac:dyDescent="0.3">
      <c r="A195" s="116">
        <v>190</v>
      </c>
      <c r="B195" s="116" t="s">
        <v>197</v>
      </c>
      <c r="C195" s="133">
        <v>203230.19013449716</v>
      </c>
      <c r="D195" s="119">
        <v>98855.682320519467</v>
      </c>
      <c r="E195" s="119">
        <v>94164.354008666662</v>
      </c>
      <c r="F195" s="119">
        <v>36953.676666666674</v>
      </c>
      <c r="G195" s="119">
        <v>54.129999999999995</v>
      </c>
      <c r="H195" s="119">
        <v>710.67762994999987</v>
      </c>
      <c r="I195" s="119">
        <v>904.54436756666655</v>
      </c>
      <c r="J195" s="119">
        <v>0</v>
      </c>
      <c r="K195" s="119">
        <f t="shared" si="8"/>
        <v>434873.25512786658</v>
      </c>
      <c r="L195" s="119">
        <v>627593.51250000007</v>
      </c>
      <c r="M195" s="119">
        <f t="shared" si="9"/>
        <v>1062466.7676278667</v>
      </c>
      <c r="N195" s="133">
        <v>123539.46133964165</v>
      </c>
      <c r="O195" s="119">
        <v>111678.39199999999</v>
      </c>
      <c r="P195" s="119">
        <v>68803.729636200005</v>
      </c>
      <c r="Q195" s="119">
        <v>94164.354008666662</v>
      </c>
      <c r="R195" s="119">
        <v>36953.676666666674</v>
      </c>
      <c r="S195" s="119">
        <v>54.129999999999995</v>
      </c>
      <c r="T195" s="119">
        <v>710.67762994999987</v>
      </c>
      <c r="U195" s="119">
        <v>904.54436756666655</v>
      </c>
      <c r="V195" s="119">
        <v>0</v>
      </c>
      <c r="W195" s="119">
        <f t="shared" si="10"/>
        <v>436808.96564869164</v>
      </c>
      <c r="X195" s="119">
        <v>627593.51250000007</v>
      </c>
      <c r="Y195" s="134">
        <f t="shared" si="11"/>
        <v>1064402.4781486918</v>
      </c>
    </row>
    <row r="196" spans="1:25" s="116" customFormat="1" ht="13" x14ac:dyDescent="0.3">
      <c r="A196" s="116">
        <v>191</v>
      </c>
      <c r="B196" s="116" t="s">
        <v>197</v>
      </c>
      <c r="C196" s="133">
        <v>184.30221056807511</v>
      </c>
      <c r="D196" s="119">
        <v>1598.3646112652584</v>
      </c>
      <c r="E196" s="119">
        <v>1517.6643799999999</v>
      </c>
      <c r="F196" s="119">
        <v>171.18499999999997</v>
      </c>
      <c r="G196" s="119">
        <v>9.1666666666666674E-2</v>
      </c>
      <c r="H196" s="119">
        <v>1.3296654999999997</v>
      </c>
      <c r="I196" s="119">
        <v>13.508900000000002</v>
      </c>
      <c r="J196" s="119">
        <v>0</v>
      </c>
      <c r="K196" s="119">
        <f t="shared" si="8"/>
        <v>3486.446434</v>
      </c>
      <c r="L196" s="119">
        <v>2400.9733333333329</v>
      </c>
      <c r="M196" s="119">
        <f t="shared" si="9"/>
        <v>5887.4197673333329</v>
      </c>
      <c r="N196" s="133">
        <v>231.14018608333333</v>
      </c>
      <c r="O196" s="119">
        <v>93.217333333333329</v>
      </c>
      <c r="P196" s="119">
        <v>1220.3828999999998</v>
      </c>
      <c r="Q196" s="119">
        <v>1517.6643799999999</v>
      </c>
      <c r="R196" s="119">
        <v>171.18499999999997</v>
      </c>
      <c r="S196" s="119">
        <v>9.1666666666666674E-2</v>
      </c>
      <c r="T196" s="119">
        <v>1.3296654999999997</v>
      </c>
      <c r="U196" s="119">
        <v>13.508900000000002</v>
      </c>
      <c r="V196" s="119">
        <v>0</v>
      </c>
      <c r="W196" s="119">
        <f t="shared" si="10"/>
        <v>3248.5200315833331</v>
      </c>
      <c r="X196" s="119">
        <v>2400.9733333333329</v>
      </c>
      <c r="Y196" s="134">
        <f t="shared" si="11"/>
        <v>5649.493364916666</v>
      </c>
    </row>
    <row r="197" spans="1:25" s="116" customFormat="1" ht="13" x14ac:dyDescent="0.3">
      <c r="A197" s="116">
        <v>192</v>
      </c>
      <c r="B197" s="116" t="s">
        <v>197</v>
      </c>
      <c r="C197" s="133">
        <v>2018.4649409389669</v>
      </c>
      <c r="D197" s="119">
        <v>19278.998829061031</v>
      </c>
      <c r="E197" s="119">
        <v>19631.075999999997</v>
      </c>
      <c r="F197" s="119">
        <v>245.8066666666667</v>
      </c>
      <c r="G197" s="119">
        <v>8.3333333333333339E-4</v>
      </c>
      <c r="H197" s="119">
        <v>6.7875099999999984</v>
      </c>
      <c r="I197" s="119">
        <v>813.40623333333349</v>
      </c>
      <c r="J197" s="119">
        <v>-15508.55004</v>
      </c>
      <c r="K197" s="119">
        <f t="shared" si="8"/>
        <v>26485.990973333326</v>
      </c>
      <c r="L197" s="119">
        <v>4865.4291666666668</v>
      </c>
      <c r="M197" s="119">
        <f t="shared" si="9"/>
        <v>31351.420139999995</v>
      </c>
      <c r="N197" s="133">
        <v>1179.8954883333336</v>
      </c>
      <c r="O197" s="119">
        <v>1112.3666666666666</v>
      </c>
      <c r="P197" s="119">
        <v>14818.143600000001</v>
      </c>
      <c r="Q197" s="119">
        <v>19631.075999999997</v>
      </c>
      <c r="R197" s="119">
        <v>245.8066666666667</v>
      </c>
      <c r="S197" s="119">
        <v>8.3333333333333339E-4</v>
      </c>
      <c r="T197" s="119">
        <v>6.7875099999999984</v>
      </c>
      <c r="U197" s="119">
        <v>813.40623333333349</v>
      </c>
      <c r="V197" s="119">
        <v>-15508.55004</v>
      </c>
      <c r="W197" s="119">
        <f t="shared" si="10"/>
        <v>22298.932958333331</v>
      </c>
      <c r="X197" s="119">
        <v>4865.4291666666668</v>
      </c>
      <c r="Y197" s="134">
        <f t="shared" si="11"/>
        <v>27164.362125</v>
      </c>
    </row>
    <row r="198" spans="1:25" s="116" customFormat="1" ht="13" x14ac:dyDescent="0.3">
      <c r="A198" s="116">
        <v>193</v>
      </c>
      <c r="B198" s="116" t="s">
        <v>197</v>
      </c>
      <c r="C198" s="133">
        <v>3053.6401111079813</v>
      </c>
      <c r="D198" s="119">
        <v>3367.5833132253524</v>
      </c>
      <c r="E198" s="119">
        <v>1482.2246600000001</v>
      </c>
      <c r="F198" s="119">
        <v>603.63499999999999</v>
      </c>
      <c r="G198" s="119">
        <v>0.78166666666666673</v>
      </c>
      <c r="H198" s="119">
        <v>6.8027729999999993</v>
      </c>
      <c r="I198" s="119">
        <v>25.212299999999999</v>
      </c>
      <c r="J198" s="119">
        <v>-1377.1808414000004</v>
      </c>
      <c r="K198" s="119">
        <f t="shared" si="8"/>
        <v>7162.6989825999972</v>
      </c>
      <c r="L198" s="119">
        <v>9219.7341666666634</v>
      </c>
      <c r="M198" s="119">
        <f t="shared" si="9"/>
        <v>16382.433149266661</v>
      </c>
      <c r="N198" s="133">
        <v>1182.5487065</v>
      </c>
      <c r="O198" s="119">
        <v>1723.6146666666666</v>
      </c>
      <c r="P198" s="119">
        <v>2528.7192</v>
      </c>
      <c r="Q198" s="119">
        <v>1482.2246600000001</v>
      </c>
      <c r="R198" s="119">
        <v>603.63499999999999</v>
      </c>
      <c r="S198" s="119">
        <v>0.78166666666666673</v>
      </c>
      <c r="T198" s="119">
        <v>6.8027729999999993</v>
      </c>
      <c r="U198" s="119">
        <v>25.212299999999999</v>
      </c>
      <c r="V198" s="119">
        <v>-1377.1808414000004</v>
      </c>
      <c r="W198" s="119">
        <f t="shared" si="10"/>
        <v>6176.3581314333333</v>
      </c>
      <c r="X198" s="119">
        <v>9219.7341666666634</v>
      </c>
      <c r="Y198" s="134">
        <f t="shared" si="11"/>
        <v>15396.092298099997</v>
      </c>
    </row>
    <row r="199" spans="1:25" s="116" customFormat="1" ht="13" x14ac:dyDescent="0.3">
      <c r="A199" s="116">
        <v>194</v>
      </c>
      <c r="B199" s="116" t="s">
        <v>197</v>
      </c>
      <c r="C199" s="133">
        <v>40011.791858472912</v>
      </c>
      <c r="D199" s="119">
        <v>26940.811535215424</v>
      </c>
      <c r="E199" s="119">
        <v>48829.799999999996</v>
      </c>
      <c r="F199" s="119">
        <v>8844.6975000000002</v>
      </c>
      <c r="G199" s="119">
        <v>9.355833333333333</v>
      </c>
      <c r="H199" s="119">
        <v>160.823474565</v>
      </c>
      <c r="I199" s="119">
        <v>163.34898199999998</v>
      </c>
      <c r="J199" s="119">
        <v>0</v>
      </c>
      <c r="K199" s="119">
        <f t="shared" ref="K199:K262" si="12">SUM(C199:J199)</f>
        <v>124960.62918358664</v>
      </c>
      <c r="L199" s="119">
        <v>147344.35416666666</v>
      </c>
      <c r="M199" s="119">
        <f t="shared" ref="M199:M262" si="13">SUM(K199:L199)</f>
        <v>272304.98335025331</v>
      </c>
      <c r="N199" s="133">
        <v>27956.480661882495</v>
      </c>
      <c r="O199" s="119">
        <v>21741.231666666667</v>
      </c>
      <c r="P199" s="119">
        <v>19099.799999999996</v>
      </c>
      <c r="Q199" s="119">
        <v>48829.799999999996</v>
      </c>
      <c r="R199" s="119">
        <v>8844.6975000000002</v>
      </c>
      <c r="S199" s="119">
        <v>9.355833333333333</v>
      </c>
      <c r="T199" s="119">
        <v>160.823474565</v>
      </c>
      <c r="U199" s="119">
        <v>163.34898199999998</v>
      </c>
      <c r="V199" s="119">
        <v>0</v>
      </c>
      <c r="W199" s="119">
        <f t="shared" ref="W199:W262" si="14">SUM(N199:V199)</f>
        <v>126805.53811844748</v>
      </c>
      <c r="X199" s="119">
        <v>147344.35416666666</v>
      </c>
      <c r="Y199" s="134">
        <f t="shared" ref="Y199:Y262" si="15">SUM(W199:X199)</f>
        <v>274149.89228511415</v>
      </c>
    </row>
    <row r="200" spans="1:25" s="116" customFormat="1" ht="13" x14ac:dyDescent="0.3">
      <c r="A200" s="116">
        <v>195</v>
      </c>
      <c r="B200" s="116" t="s">
        <v>197</v>
      </c>
      <c r="C200" s="133">
        <v>43602.667444967141</v>
      </c>
      <c r="D200" s="119">
        <v>22956.428591366192</v>
      </c>
      <c r="E200" s="119">
        <v>36725.810999999994</v>
      </c>
      <c r="F200" s="119">
        <v>9172.3033333333315</v>
      </c>
      <c r="G200" s="119">
        <v>12.339166666666666</v>
      </c>
      <c r="H200" s="119">
        <v>170.79840899999999</v>
      </c>
      <c r="I200" s="119">
        <v>167.12203333333335</v>
      </c>
      <c r="J200" s="119">
        <v>0</v>
      </c>
      <c r="K200" s="119">
        <f t="shared" si="12"/>
        <v>112807.46997866665</v>
      </c>
      <c r="L200" s="119">
        <v>154403.1225</v>
      </c>
      <c r="M200" s="119">
        <f t="shared" si="13"/>
        <v>267210.59247866663</v>
      </c>
      <c r="N200" s="133">
        <v>29690.456764499995</v>
      </c>
      <c r="O200" s="119">
        <v>23744.850666666665</v>
      </c>
      <c r="P200" s="119">
        <v>15916.5</v>
      </c>
      <c r="Q200" s="119">
        <v>36725.810999999994</v>
      </c>
      <c r="R200" s="119">
        <v>9172.3033333333315</v>
      </c>
      <c r="S200" s="119">
        <v>12.339166666666666</v>
      </c>
      <c r="T200" s="119">
        <v>170.79840899999999</v>
      </c>
      <c r="U200" s="119">
        <v>167.12203333333335</v>
      </c>
      <c r="V200" s="119">
        <v>0</v>
      </c>
      <c r="W200" s="119">
        <f t="shared" si="14"/>
        <v>115600.18137349999</v>
      </c>
      <c r="X200" s="119">
        <v>154403.1225</v>
      </c>
      <c r="Y200" s="134">
        <f t="shared" si="15"/>
        <v>270003.30387349997</v>
      </c>
    </row>
    <row r="201" spans="1:25" s="116" customFormat="1" ht="13" x14ac:dyDescent="0.3">
      <c r="A201" s="116">
        <v>196</v>
      </c>
      <c r="B201" s="116" t="s">
        <v>197</v>
      </c>
      <c r="C201" s="133">
        <v>15172.892027519623</v>
      </c>
      <c r="D201" s="119">
        <v>66536.305032493721</v>
      </c>
      <c r="E201" s="119">
        <v>80674</v>
      </c>
      <c r="F201" s="119">
        <v>1944.8925000000006</v>
      </c>
      <c r="G201" s="119">
        <v>0.67416666666666669</v>
      </c>
      <c r="H201" s="119">
        <v>43.014876039999997</v>
      </c>
      <c r="I201" s="119">
        <v>251.15759666666665</v>
      </c>
      <c r="J201" s="119">
        <v>0</v>
      </c>
      <c r="K201" s="119">
        <f t="shared" si="12"/>
        <v>164622.93619938666</v>
      </c>
      <c r="L201" s="119">
        <v>31231.869166666671</v>
      </c>
      <c r="M201" s="119">
        <f t="shared" si="13"/>
        <v>195854.80536605333</v>
      </c>
      <c r="N201" s="133">
        <v>7477.4192849533329</v>
      </c>
      <c r="O201" s="119">
        <v>8455.8993333333328</v>
      </c>
      <c r="P201" s="119">
        <v>50932.799999999996</v>
      </c>
      <c r="Q201" s="119">
        <v>80674</v>
      </c>
      <c r="R201" s="119">
        <v>1944.8925000000006</v>
      </c>
      <c r="S201" s="119">
        <v>0.67416666666666669</v>
      </c>
      <c r="T201" s="119">
        <v>43.014876039999997</v>
      </c>
      <c r="U201" s="119">
        <v>251.15759666666665</v>
      </c>
      <c r="V201" s="119">
        <v>0</v>
      </c>
      <c r="W201" s="119">
        <f t="shared" si="14"/>
        <v>149779.85775765998</v>
      </c>
      <c r="X201" s="119">
        <v>31231.869166666671</v>
      </c>
      <c r="Y201" s="134">
        <f t="shared" si="15"/>
        <v>181011.72692432665</v>
      </c>
    </row>
    <row r="202" spans="1:25" s="116" customFormat="1" ht="13" x14ac:dyDescent="0.3">
      <c r="A202" s="116">
        <v>197</v>
      </c>
      <c r="B202" s="116" t="s">
        <v>197</v>
      </c>
      <c r="C202" s="133">
        <v>2022.9030361803796</v>
      </c>
      <c r="D202" s="119">
        <v>3019.2970163531195</v>
      </c>
      <c r="E202" s="119">
        <v>1601.2660029333331</v>
      </c>
      <c r="F202" s="119">
        <v>524.63083333333338</v>
      </c>
      <c r="G202" s="119">
        <v>0.68666666666666665</v>
      </c>
      <c r="H202" s="119">
        <v>6.1331791505000011</v>
      </c>
      <c r="I202" s="119">
        <v>601.12162743333329</v>
      </c>
      <c r="J202" s="119">
        <v>0</v>
      </c>
      <c r="K202" s="119">
        <f t="shared" si="12"/>
        <v>7776.0383620506655</v>
      </c>
      <c r="L202" s="119">
        <v>7966.9549999999981</v>
      </c>
      <c r="M202" s="119">
        <f t="shared" si="13"/>
        <v>15742.993362050664</v>
      </c>
      <c r="N202" s="133">
        <v>1066.1509756619166</v>
      </c>
      <c r="O202" s="119">
        <v>1122.6849999999997</v>
      </c>
      <c r="P202" s="119">
        <v>2266.8301307999996</v>
      </c>
      <c r="Q202" s="119">
        <v>1601.2660029333331</v>
      </c>
      <c r="R202" s="119">
        <v>524.63083333333338</v>
      </c>
      <c r="S202" s="119">
        <v>0.68666666666666665</v>
      </c>
      <c r="T202" s="119">
        <v>6.1331791505000011</v>
      </c>
      <c r="U202" s="119">
        <v>601.12162743333329</v>
      </c>
      <c r="V202" s="119">
        <v>0</v>
      </c>
      <c r="W202" s="119">
        <f t="shared" si="14"/>
        <v>7189.5044159790832</v>
      </c>
      <c r="X202" s="119">
        <v>7966.9549999999981</v>
      </c>
      <c r="Y202" s="134">
        <f t="shared" si="15"/>
        <v>15156.459415979081</v>
      </c>
    </row>
    <row r="203" spans="1:25" s="116" customFormat="1" ht="13" x14ac:dyDescent="0.3">
      <c r="A203" s="116">
        <v>198</v>
      </c>
      <c r="B203" s="116" t="s">
        <v>197</v>
      </c>
      <c r="C203" s="133">
        <v>2264.3678430878876</v>
      </c>
      <c r="D203" s="119">
        <v>396407.98208213219</v>
      </c>
      <c r="E203" s="119">
        <v>157252.22423999998</v>
      </c>
      <c r="F203" s="119">
        <v>7173.5141666666677</v>
      </c>
      <c r="G203" s="119">
        <v>0</v>
      </c>
      <c r="H203" s="119">
        <v>113.69880965999999</v>
      </c>
      <c r="I203" s="119">
        <v>394.25705966666669</v>
      </c>
      <c r="J203" s="119">
        <v>-151944.29577360002</v>
      </c>
      <c r="K203" s="119">
        <f t="shared" si="12"/>
        <v>411661.74842761341</v>
      </c>
      <c r="L203" s="119">
        <v>121036.16499999999</v>
      </c>
      <c r="M203" s="119">
        <f t="shared" si="13"/>
        <v>532697.91342761344</v>
      </c>
      <c r="N203" s="133">
        <v>19764.643079229998</v>
      </c>
      <c r="O203" s="119">
        <v>0</v>
      </c>
      <c r="P203" s="119">
        <v>304960.14000000007</v>
      </c>
      <c r="Q203" s="119">
        <v>157252.22423999998</v>
      </c>
      <c r="R203" s="119">
        <v>7173.5141666666677</v>
      </c>
      <c r="S203" s="119">
        <v>0</v>
      </c>
      <c r="T203" s="119">
        <v>113.69880965999999</v>
      </c>
      <c r="U203" s="119">
        <v>394.25705966666669</v>
      </c>
      <c r="V203" s="119">
        <v>-151944.29577360002</v>
      </c>
      <c r="W203" s="119">
        <f t="shared" si="14"/>
        <v>337714.18158162327</v>
      </c>
      <c r="X203" s="119">
        <v>121036.16499999999</v>
      </c>
      <c r="Y203" s="134">
        <f t="shared" si="15"/>
        <v>458750.34658162325</v>
      </c>
    </row>
    <row r="204" spans="1:25" s="116" customFormat="1" ht="13" x14ac:dyDescent="0.3">
      <c r="A204" s="116">
        <v>199</v>
      </c>
      <c r="B204" s="116" t="s">
        <v>197</v>
      </c>
      <c r="C204" s="133">
        <v>621.52301291549304</v>
      </c>
      <c r="D204" s="119">
        <v>198263.54684225112</v>
      </c>
      <c r="E204" s="119">
        <v>94653.597319999986</v>
      </c>
      <c r="F204" s="119">
        <v>1871.0649999999998</v>
      </c>
      <c r="G204" s="119">
        <v>0</v>
      </c>
      <c r="H204" s="119">
        <v>31.208015500000002</v>
      </c>
      <c r="I204" s="119">
        <v>340.04829999999998</v>
      </c>
      <c r="J204" s="119">
        <v>0</v>
      </c>
      <c r="K204" s="119">
        <f t="shared" si="12"/>
        <v>295780.98849066661</v>
      </c>
      <c r="L204" s="119">
        <v>27165.559999999998</v>
      </c>
      <c r="M204" s="119">
        <f t="shared" si="13"/>
        <v>322946.54849066661</v>
      </c>
      <c r="N204" s="133">
        <v>5424.9933610833332</v>
      </c>
      <c r="O204" s="119">
        <v>0</v>
      </c>
      <c r="P204" s="119">
        <v>152798.39999999997</v>
      </c>
      <c r="Q204" s="119">
        <v>94653.597319999986</v>
      </c>
      <c r="R204" s="119">
        <v>1871.0649999999998</v>
      </c>
      <c r="S204" s="119">
        <v>0</v>
      </c>
      <c r="T204" s="119">
        <v>31.208015500000002</v>
      </c>
      <c r="U204" s="119">
        <v>340.04829999999998</v>
      </c>
      <c r="V204" s="119">
        <v>0</v>
      </c>
      <c r="W204" s="119">
        <f t="shared" si="14"/>
        <v>255119.31199658327</v>
      </c>
      <c r="X204" s="119">
        <v>27165.559999999998</v>
      </c>
      <c r="Y204" s="134">
        <f t="shared" si="15"/>
        <v>282284.8719965833</v>
      </c>
    </row>
    <row r="205" spans="1:25" s="116" customFormat="1" ht="13" x14ac:dyDescent="0.3">
      <c r="A205" s="116">
        <v>200</v>
      </c>
      <c r="B205" s="116" t="s">
        <v>197</v>
      </c>
      <c r="C205" s="133">
        <v>365.80140081262908</v>
      </c>
      <c r="D205" s="119">
        <v>572.27159540237074</v>
      </c>
      <c r="E205" s="119">
        <v>909.5972499999998</v>
      </c>
      <c r="F205" s="119">
        <v>79.540000000000006</v>
      </c>
      <c r="G205" s="119">
        <v>0.1275</v>
      </c>
      <c r="H205" s="119">
        <v>1.4402991449999998</v>
      </c>
      <c r="I205" s="119">
        <v>9.7140666666666657</v>
      </c>
      <c r="J205" s="119">
        <v>0</v>
      </c>
      <c r="K205" s="119">
        <f t="shared" si="12"/>
        <v>1938.4921120266663</v>
      </c>
      <c r="L205" s="119">
        <v>1331.7191666666668</v>
      </c>
      <c r="M205" s="119">
        <f t="shared" si="13"/>
        <v>3270.211278693333</v>
      </c>
      <c r="N205" s="133">
        <v>250.37200137249999</v>
      </c>
      <c r="O205" s="119">
        <v>199.11866666666666</v>
      </c>
      <c r="P205" s="119">
        <v>426.69974999999994</v>
      </c>
      <c r="Q205" s="119">
        <v>909.5972499999998</v>
      </c>
      <c r="R205" s="119">
        <v>79.540000000000006</v>
      </c>
      <c r="S205" s="119">
        <v>0.1275</v>
      </c>
      <c r="T205" s="119">
        <v>1.4402991449999998</v>
      </c>
      <c r="U205" s="119">
        <v>9.7140666666666657</v>
      </c>
      <c r="V205" s="119">
        <v>0</v>
      </c>
      <c r="W205" s="119">
        <f t="shared" si="14"/>
        <v>1876.609533850833</v>
      </c>
      <c r="X205" s="119">
        <v>1331.7191666666668</v>
      </c>
      <c r="Y205" s="134">
        <f t="shared" si="15"/>
        <v>3208.3287005174998</v>
      </c>
    </row>
    <row r="206" spans="1:25" s="116" customFormat="1" ht="13" x14ac:dyDescent="0.3">
      <c r="A206" s="116">
        <v>201</v>
      </c>
      <c r="B206" s="116" t="s">
        <v>197</v>
      </c>
      <c r="C206" s="133">
        <v>2100.4506021737088</v>
      </c>
      <c r="D206" s="119">
        <v>3084.4283316596243</v>
      </c>
      <c r="E206" s="119">
        <v>2189.5125000000003</v>
      </c>
      <c r="F206" s="119">
        <v>415.58500000000004</v>
      </c>
      <c r="G206" s="119">
        <v>0.45166666666666666</v>
      </c>
      <c r="H206" s="119">
        <v>4.1948515000000004</v>
      </c>
      <c r="I206" s="119">
        <v>60.359200000000008</v>
      </c>
      <c r="J206" s="119">
        <v>0</v>
      </c>
      <c r="K206" s="119">
        <f t="shared" si="12"/>
        <v>7854.9821520000014</v>
      </c>
      <c r="L206" s="119">
        <v>6074.78</v>
      </c>
      <c r="M206" s="119">
        <f t="shared" si="13"/>
        <v>13929.762152000001</v>
      </c>
      <c r="N206" s="133">
        <v>729.20501908333324</v>
      </c>
      <c r="O206" s="119">
        <v>1191.2893333333334</v>
      </c>
      <c r="P206" s="119">
        <v>2337.7211999999995</v>
      </c>
      <c r="Q206" s="119">
        <v>2189.5125000000003</v>
      </c>
      <c r="R206" s="119">
        <v>415.58500000000004</v>
      </c>
      <c r="S206" s="119">
        <v>0.45166666666666666</v>
      </c>
      <c r="T206" s="119">
        <v>4.1948515000000004</v>
      </c>
      <c r="U206" s="119">
        <v>60.359200000000008</v>
      </c>
      <c r="V206" s="119">
        <v>0</v>
      </c>
      <c r="W206" s="119">
        <f t="shared" si="14"/>
        <v>6928.3187705833343</v>
      </c>
      <c r="X206" s="119">
        <v>6074.78</v>
      </c>
      <c r="Y206" s="134">
        <f t="shared" si="15"/>
        <v>13003.098770583334</v>
      </c>
    </row>
    <row r="207" spans="1:25" s="116" customFormat="1" ht="13" x14ac:dyDescent="0.3">
      <c r="A207" s="116">
        <v>202</v>
      </c>
      <c r="B207" s="116" t="s">
        <v>197</v>
      </c>
      <c r="C207" s="133">
        <v>0</v>
      </c>
      <c r="D207" s="119">
        <v>63204.732500000006</v>
      </c>
      <c r="E207" s="119">
        <v>28042.495119999996</v>
      </c>
      <c r="F207" s="119">
        <v>0</v>
      </c>
      <c r="G207" s="119">
        <v>0</v>
      </c>
      <c r="H207" s="119">
        <v>0</v>
      </c>
      <c r="I207" s="119">
        <v>0</v>
      </c>
      <c r="J207" s="119">
        <v>0</v>
      </c>
      <c r="K207" s="119">
        <f t="shared" si="12"/>
        <v>91247.227620000005</v>
      </c>
      <c r="L207" s="119">
        <v>0</v>
      </c>
      <c r="M207" s="119">
        <f t="shared" si="13"/>
        <v>91247.227620000005</v>
      </c>
      <c r="N207" s="133">
        <v>0</v>
      </c>
      <c r="O207" s="119">
        <v>0</v>
      </c>
      <c r="P207" s="119">
        <v>48816.495000000003</v>
      </c>
      <c r="Q207" s="119">
        <v>28042.495119999996</v>
      </c>
      <c r="R207" s="119">
        <v>0</v>
      </c>
      <c r="S207" s="119">
        <v>0</v>
      </c>
      <c r="T207" s="119">
        <v>0</v>
      </c>
      <c r="U207" s="119">
        <v>0</v>
      </c>
      <c r="V207" s="119">
        <v>0</v>
      </c>
      <c r="W207" s="119">
        <f t="shared" si="14"/>
        <v>76858.990120000002</v>
      </c>
      <c r="X207" s="119">
        <v>0</v>
      </c>
      <c r="Y207" s="134">
        <f t="shared" si="15"/>
        <v>76858.990120000002</v>
      </c>
    </row>
    <row r="208" spans="1:25" s="116" customFormat="1" ht="13" x14ac:dyDescent="0.3">
      <c r="A208" s="116">
        <v>203</v>
      </c>
      <c r="B208" s="116" t="s">
        <v>197</v>
      </c>
      <c r="C208" s="133">
        <v>605.09075267605624</v>
      </c>
      <c r="D208" s="119">
        <v>1281.6627423239436</v>
      </c>
      <c r="E208" s="119">
        <v>682.33092000000022</v>
      </c>
      <c r="F208" s="119">
        <v>166.12</v>
      </c>
      <c r="G208" s="119">
        <v>8.2500000000000004E-2</v>
      </c>
      <c r="H208" s="119">
        <v>1.7826599999999997</v>
      </c>
      <c r="I208" s="119">
        <v>201.36603333333335</v>
      </c>
      <c r="J208" s="119">
        <v>-603.25031279999985</v>
      </c>
      <c r="K208" s="119">
        <f t="shared" si="12"/>
        <v>2335.1852955333334</v>
      </c>
      <c r="L208" s="119">
        <v>2506.645833333333</v>
      </c>
      <c r="M208" s="119">
        <f t="shared" si="13"/>
        <v>4841.8311288666664</v>
      </c>
      <c r="N208" s="133">
        <v>309.88572999999991</v>
      </c>
      <c r="O208" s="119">
        <v>336.428</v>
      </c>
      <c r="P208" s="119">
        <v>970.96545000000015</v>
      </c>
      <c r="Q208" s="119">
        <v>682.33092000000022</v>
      </c>
      <c r="R208" s="119">
        <v>166.12</v>
      </c>
      <c r="S208" s="119">
        <v>8.2500000000000004E-2</v>
      </c>
      <c r="T208" s="119">
        <v>1.7826599999999997</v>
      </c>
      <c r="U208" s="119">
        <v>201.36603333333335</v>
      </c>
      <c r="V208" s="119">
        <v>-603.25031279999985</v>
      </c>
      <c r="W208" s="119">
        <f t="shared" si="14"/>
        <v>2065.7109805333334</v>
      </c>
      <c r="X208" s="119">
        <v>2506.645833333333</v>
      </c>
      <c r="Y208" s="134">
        <f t="shared" si="15"/>
        <v>4572.3568138666669</v>
      </c>
    </row>
    <row r="209" spans="1:25" s="116" customFormat="1" ht="13" x14ac:dyDescent="0.3">
      <c r="A209" s="116">
        <v>204</v>
      </c>
      <c r="B209" s="116" t="s">
        <v>197</v>
      </c>
      <c r="C209" s="133">
        <v>235.66329419667136</v>
      </c>
      <c r="D209" s="119">
        <v>2198.7132955484954</v>
      </c>
      <c r="E209" s="119">
        <v>1082.9546213333333</v>
      </c>
      <c r="F209" s="119">
        <v>95.943333333333328</v>
      </c>
      <c r="G209" s="119">
        <v>4.4166666666666667E-2</v>
      </c>
      <c r="H209" s="119">
        <v>0.84919368549999996</v>
      </c>
      <c r="I209" s="119">
        <v>124.21222299999999</v>
      </c>
      <c r="J209" s="119">
        <v>0</v>
      </c>
      <c r="K209" s="119">
        <f t="shared" si="12"/>
        <v>3738.3801277639996</v>
      </c>
      <c r="L209" s="119">
        <v>1393.9208333333333</v>
      </c>
      <c r="M209" s="119">
        <f t="shared" si="13"/>
        <v>5132.3009610973331</v>
      </c>
      <c r="N209" s="133">
        <v>147.61816899608337</v>
      </c>
      <c r="O209" s="119">
        <v>129.20566666666664</v>
      </c>
      <c r="P209" s="119">
        <v>1689.168234</v>
      </c>
      <c r="Q209" s="119">
        <v>1082.9546213333333</v>
      </c>
      <c r="R209" s="119">
        <v>95.943333333333328</v>
      </c>
      <c r="S209" s="119">
        <v>4.4166666666666667E-2</v>
      </c>
      <c r="T209" s="119">
        <v>0.84919368549999996</v>
      </c>
      <c r="U209" s="119">
        <v>124.21222299999999</v>
      </c>
      <c r="V209" s="119">
        <v>0</v>
      </c>
      <c r="W209" s="119">
        <f t="shared" si="14"/>
        <v>3269.9956076815829</v>
      </c>
      <c r="X209" s="119">
        <v>1393.9208333333333</v>
      </c>
      <c r="Y209" s="134">
        <f t="shared" si="15"/>
        <v>4663.916441014916</v>
      </c>
    </row>
    <row r="210" spans="1:25" s="116" customFormat="1" ht="13" x14ac:dyDescent="0.3">
      <c r="A210" s="116">
        <v>205</v>
      </c>
      <c r="B210" s="116" t="s">
        <v>197</v>
      </c>
      <c r="C210" s="133">
        <v>23737.313793990612</v>
      </c>
      <c r="D210" s="119">
        <v>19253.193992676053</v>
      </c>
      <c r="E210" s="119">
        <v>39853.893000000004</v>
      </c>
      <c r="F210" s="119">
        <v>5891.8883333333324</v>
      </c>
      <c r="G210" s="119">
        <v>8.8658333333333328</v>
      </c>
      <c r="H210" s="119">
        <v>100.60786000000002</v>
      </c>
      <c r="I210" s="119">
        <v>164.13466666666667</v>
      </c>
      <c r="J210" s="119">
        <v>-31484.575470000007</v>
      </c>
      <c r="K210" s="119">
        <f t="shared" si="12"/>
        <v>57525.322009999989</v>
      </c>
      <c r="L210" s="119">
        <v>95702.159166666679</v>
      </c>
      <c r="M210" s="119">
        <f t="shared" si="13"/>
        <v>153227.48117666668</v>
      </c>
      <c r="N210" s="133">
        <v>17488.999663333336</v>
      </c>
      <c r="O210" s="119">
        <v>12837.013333333334</v>
      </c>
      <c r="P210" s="119">
        <v>13801.766999999998</v>
      </c>
      <c r="Q210" s="119">
        <v>39853.893000000004</v>
      </c>
      <c r="R210" s="119">
        <v>5891.8883333333324</v>
      </c>
      <c r="S210" s="119">
        <v>8.8658333333333328</v>
      </c>
      <c r="T210" s="119">
        <v>100.60786000000002</v>
      </c>
      <c r="U210" s="119">
        <v>164.13466666666667</v>
      </c>
      <c r="V210" s="119">
        <v>-31484.575470000007</v>
      </c>
      <c r="W210" s="119">
        <f t="shared" si="14"/>
        <v>58662.594219999999</v>
      </c>
      <c r="X210" s="119">
        <v>95702.159166666679</v>
      </c>
      <c r="Y210" s="134">
        <f t="shared" si="15"/>
        <v>154364.75338666668</v>
      </c>
    </row>
    <row r="211" spans="1:25" s="116" customFormat="1" ht="13" x14ac:dyDescent="0.3">
      <c r="A211" s="116">
        <v>206</v>
      </c>
      <c r="B211" s="116" t="s">
        <v>197</v>
      </c>
      <c r="C211" s="133">
        <v>23477.46898565728</v>
      </c>
      <c r="D211" s="119">
        <v>14997.883655176054</v>
      </c>
      <c r="E211" s="119">
        <v>33852.943200000002</v>
      </c>
      <c r="F211" s="119">
        <v>5072.9541666666655</v>
      </c>
      <c r="G211" s="119">
        <v>8.105833333333333</v>
      </c>
      <c r="H211" s="119">
        <v>88.416272499999991</v>
      </c>
      <c r="I211" s="119">
        <v>113.73590000000002</v>
      </c>
      <c r="J211" s="119">
        <v>0</v>
      </c>
      <c r="K211" s="119">
        <f t="shared" si="12"/>
        <v>77611.508013333339</v>
      </c>
      <c r="L211" s="119">
        <v>83270.100833333316</v>
      </c>
      <c r="M211" s="119">
        <f t="shared" si="13"/>
        <v>160881.60884666664</v>
      </c>
      <c r="N211" s="133">
        <v>15369.695369583331</v>
      </c>
      <c r="O211" s="119">
        <v>12826.946666666669</v>
      </c>
      <c r="P211" s="119">
        <v>10644.640799999999</v>
      </c>
      <c r="Q211" s="119">
        <v>33852.943200000002</v>
      </c>
      <c r="R211" s="119">
        <v>5072.9541666666655</v>
      </c>
      <c r="S211" s="119">
        <v>8.105833333333333</v>
      </c>
      <c r="T211" s="119">
        <v>88.416272499999991</v>
      </c>
      <c r="U211" s="119">
        <v>113.73590000000002</v>
      </c>
      <c r="V211" s="119">
        <v>0</v>
      </c>
      <c r="W211" s="119">
        <f t="shared" si="14"/>
        <v>77977.438208750013</v>
      </c>
      <c r="X211" s="119">
        <v>83270.100833333316</v>
      </c>
      <c r="Y211" s="134">
        <f t="shared" si="15"/>
        <v>161247.53904208331</v>
      </c>
    </row>
    <row r="212" spans="1:25" s="116" customFormat="1" ht="13" x14ac:dyDescent="0.3">
      <c r="A212" s="116">
        <v>207</v>
      </c>
      <c r="B212" s="116" t="s">
        <v>197</v>
      </c>
      <c r="C212" s="133">
        <v>13258.490506314556</v>
      </c>
      <c r="D212" s="119">
        <v>39161.974684518784</v>
      </c>
      <c r="E212" s="119">
        <v>60790.80000000001</v>
      </c>
      <c r="F212" s="119">
        <v>2871.4275000000002</v>
      </c>
      <c r="G212" s="119">
        <v>4.2549999999999999</v>
      </c>
      <c r="H212" s="119">
        <v>50.481122500000005</v>
      </c>
      <c r="I212" s="119">
        <v>77.966033333333328</v>
      </c>
      <c r="J212" s="119">
        <v>0</v>
      </c>
      <c r="K212" s="119">
        <f t="shared" si="12"/>
        <v>116215.39484666669</v>
      </c>
      <c r="L212" s="119">
        <v>47010.318333333336</v>
      </c>
      <c r="M212" s="119">
        <f t="shared" si="13"/>
        <v>163225.71318000002</v>
      </c>
      <c r="N212" s="133">
        <v>8775.3017945833344</v>
      </c>
      <c r="O212" s="119">
        <v>7237.329333333334</v>
      </c>
      <c r="P212" s="119">
        <v>29710.799999999992</v>
      </c>
      <c r="Q212" s="119">
        <v>60790.80000000001</v>
      </c>
      <c r="R212" s="119">
        <v>2871.4275000000002</v>
      </c>
      <c r="S212" s="119">
        <v>4.2549999999999999</v>
      </c>
      <c r="T212" s="119">
        <v>50.481122500000005</v>
      </c>
      <c r="U212" s="119">
        <v>77.966033333333328</v>
      </c>
      <c r="V212" s="119">
        <v>0</v>
      </c>
      <c r="W212" s="119">
        <f t="shared" si="14"/>
        <v>109518.36078375</v>
      </c>
      <c r="X212" s="119">
        <v>47010.318333333336</v>
      </c>
      <c r="Y212" s="134">
        <f t="shared" si="15"/>
        <v>156528.67911708335</v>
      </c>
    </row>
    <row r="213" spans="1:25" s="116" customFormat="1" ht="13" x14ac:dyDescent="0.3">
      <c r="A213" s="116">
        <v>208</v>
      </c>
      <c r="B213" s="116" t="s">
        <v>197</v>
      </c>
      <c r="C213" s="133">
        <v>690178.88056639431</v>
      </c>
      <c r="D213" s="119">
        <v>579654.75003393891</v>
      </c>
      <c r="E213" s="119">
        <v>266866</v>
      </c>
      <c r="F213" s="119">
        <v>106717.9975</v>
      </c>
      <c r="G213" s="119">
        <v>131.55916666666667</v>
      </c>
      <c r="H213" s="119">
        <v>2189.976701</v>
      </c>
      <c r="I213" s="119">
        <v>3690.3877666666667</v>
      </c>
      <c r="J213" s="119">
        <v>-243046.54</v>
      </c>
      <c r="K213" s="119">
        <f t="shared" si="12"/>
        <v>1406383.0117346665</v>
      </c>
      <c r="L213" s="119">
        <v>1924938.6216666668</v>
      </c>
      <c r="M213" s="119">
        <f t="shared" si="13"/>
        <v>3331321.6334013334</v>
      </c>
      <c r="N213" s="133">
        <v>380690.94985716668</v>
      </c>
      <c r="O213" s="119">
        <v>381894.09999999992</v>
      </c>
      <c r="P213" s="119">
        <v>424440</v>
      </c>
      <c r="Q213" s="119">
        <v>266866</v>
      </c>
      <c r="R213" s="119">
        <v>106717.9975</v>
      </c>
      <c r="S213" s="119">
        <v>131.55916666666667</v>
      </c>
      <c r="T213" s="119">
        <v>2189.976701</v>
      </c>
      <c r="U213" s="119">
        <v>3690.3877666666667</v>
      </c>
      <c r="V213" s="119">
        <v>-243046.54</v>
      </c>
      <c r="W213" s="119">
        <f t="shared" si="14"/>
        <v>1323574.4309914999</v>
      </c>
      <c r="X213" s="119">
        <v>1924938.6216666668</v>
      </c>
      <c r="Y213" s="134">
        <f t="shared" si="15"/>
        <v>3248513.0526581667</v>
      </c>
    </row>
    <row r="214" spans="1:25" s="116" customFormat="1" ht="13" x14ac:dyDescent="0.3">
      <c r="A214" s="116">
        <v>209</v>
      </c>
      <c r="B214" s="116" t="s">
        <v>197</v>
      </c>
      <c r="C214" s="133">
        <v>91158.264889624785</v>
      </c>
      <c r="D214" s="119">
        <v>285393.28955335519</v>
      </c>
      <c r="E214" s="119">
        <v>135726.97430613331</v>
      </c>
      <c r="F214" s="119">
        <v>29103.346666666668</v>
      </c>
      <c r="G214" s="119">
        <v>26.4725</v>
      </c>
      <c r="H214" s="119">
        <v>509.27809124000004</v>
      </c>
      <c r="I214" s="119">
        <v>2014.6869919666667</v>
      </c>
      <c r="J214" s="119">
        <v>-123476.86422273332</v>
      </c>
      <c r="K214" s="119">
        <f t="shared" si="12"/>
        <v>420455.44877625338</v>
      </c>
      <c r="L214" s="119">
        <v>476927.15333333332</v>
      </c>
      <c r="M214" s="119">
        <f t="shared" si="13"/>
        <v>897382.6021095867</v>
      </c>
      <c r="N214" s="133">
        <v>88529.508193886679</v>
      </c>
      <c r="O214" s="119">
        <v>47852.050999999999</v>
      </c>
      <c r="P214" s="119">
        <v>215016.01649940002</v>
      </c>
      <c r="Q214" s="119">
        <v>135726.97430613331</v>
      </c>
      <c r="R214" s="119">
        <v>29103.346666666668</v>
      </c>
      <c r="S214" s="119">
        <v>26.4725</v>
      </c>
      <c r="T214" s="119">
        <v>509.27809124000004</v>
      </c>
      <c r="U214" s="119">
        <v>2014.6869919666667</v>
      </c>
      <c r="V214" s="119">
        <v>-123476.86422273332</v>
      </c>
      <c r="W214" s="119">
        <f t="shared" si="14"/>
        <v>395301.47002656007</v>
      </c>
      <c r="X214" s="119">
        <v>476927.15333333332</v>
      </c>
      <c r="Y214" s="134">
        <f t="shared" si="15"/>
        <v>872228.62335989345</v>
      </c>
    </row>
    <row r="215" spans="1:25" s="116" customFormat="1" ht="13" x14ac:dyDescent="0.3">
      <c r="A215" s="116">
        <v>210</v>
      </c>
      <c r="B215" s="116" t="s">
        <v>197</v>
      </c>
      <c r="C215" s="133">
        <v>66928.436492873254</v>
      </c>
      <c r="D215" s="119">
        <v>28912.244864126758</v>
      </c>
      <c r="E215" s="119">
        <v>13452.032973333333</v>
      </c>
      <c r="F215" s="119">
        <v>15150.578333333337</v>
      </c>
      <c r="G215" s="119">
        <v>21.36</v>
      </c>
      <c r="H215" s="119">
        <v>259.11127099999999</v>
      </c>
      <c r="I215" s="119">
        <v>262.6103</v>
      </c>
      <c r="J215" s="119">
        <v>0</v>
      </c>
      <c r="K215" s="119">
        <f t="shared" si="12"/>
        <v>124986.37423466668</v>
      </c>
      <c r="L215" s="119">
        <v>244900.52166666664</v>
      </c>
      <c r="M215" s="119">
        <f t="shared" si="13"/>
        <v>369886.89590133331</v>
      </c>
      <c r="N215" s="133">
        <v>45042.175942166657</v>
      </c>
      <c r="O215" s="119">
        <v>36483.411999999997</v>
      </c>
      <c r="P215" s="119">
        <v>19578.552599999995</v>
      </c>
      <c r="Q215" s="119">
        <v>13452.032973333333</v>
      </c>
      <c r="R215" s="119">
        <v>15150.578333333337</v>
      </c>
      <c r="S215" s="119">
        <v>21.36</v>
      </c>
      <c r="T215" s="119">
        <v>259.11127099999999</v>
      </c>
      <c r="U215" s="119">
        <v>262.6103</v>
      </c>
      <c r="V215" s="119">
        <v>0</v>
      </c>
      <c r="W215" s="119">
        <f t="shared" si="14"/>
        <v>130249.83341983333</v>
      </c>
      <c r="X215" s="119">
        <v>244900.52166666664</v>
      </c>
      <c r="Y215" s="134">
        <f t="shared" si="15"/>
        <v>375150.35508649994</v>
      </c>
    </row>
    <row r="216" spans="1:25" s="116" customFormat="1" ht="13" x14ac:dyDescent="0.3">
      <c r="A216" s="116">
        <v>211</v>
      </c>
      <c r="B216" s="116" t="s">
        <v>197</v>
      </c>
      <c r="C216" s="133">
        <v>157.93153718309858</v>
      </c>
      <c r="D216" s="119">
        <v>8253.2966328169005</v>
      </c>
      <c r="E216" s="119">
        <v>4892.2990799999989</v>
      </c>
      <c r="F216" s="119">
        <v>20.599166666666669</v>
      </c>
      <c r="G216" s="119">
        <v>0</v>
      </c>
      <c r="H216" s="119">
        <v>0.74151</v>
      </c>
      <c r="I216" s="119">
        <v>44.192666666666668</v>
      </c>
      <c r="J216" s="119">
        <v>-4230.5944812000007</v>
      </c>
      <c r="K216" s="119">
        <f t="shared" si="12"/>
        <v>9138.4661121333302</v>
      </c>
      <c r="L216" s="119">
        <v>425.48583333333335</v>
      </c>
      <c r="M216" s="119">
        <f t="shared" si="13"/>
        <v>9563.9519454666643</v>
      </c>
      <c r="N216" s="133">
        <v>128.89915499999998</v>
      </c>
      <c r="O216" s="119">
        <v>84.56</v>
      </c>
      <c r="P216" s="119">
        <v>6366.5999999999995</v>
      </c>
      <c r="Q216" s="119">
        <v>4892.2990799999989</v>
      </c>
      <c r="R216" s="119">
        <v>20.599166666666669</v>
      </c>
      <c r="S216" s="119">
        <v>0</v>
      </c>
      <c r="T216" s="119">
        <v>0.74151</v>
      </c>
      <c r="U216" s="119">
        <v>44.192666666666668</v>
      </c>
      <c r="V216" s="119">
        <v>-4230.5944812000007</v>
      </c>
      <c r="W216" s="119">
        <f t="shared" si="14"/>
        <v>7307.2970971333298</v>
      </c>
      <c r="X216" s="119">
        <v>425.48583333333335</v>
      </c>
      <c r="Y216" s="134">
        <f t="shared" si="15"/>
        <v>7732.7829304666629</v>
      </c>
    </row>
    <row r="217" spans="1:25" s="116" customFormat="1" ht="13" x14ac:dyDescent="0.3">
      <c r="A217" s="116">
        <v>212</v>
      </c>
      <c r="B217" s="116" t="s">
        <v>197</v>
      </c>
      <c r="C217" s="133">
        <v>2208.7937510609904</v>
      </c>
      <c r="D217" s="119">
        <v>4145.0547010008431</v>
      </c>
      <c r="E217" s="119">
        <v>1801.5226749333333</v>
      </c>
      <c r="F217" s="119">
        <v>487.34083333333325</v>
      </c>
      <c r="G217" s="119">
        <v>4.1666666666666666E-3</v>
      </c>
      <c r="H217" s="119">
        <v>14.3075687355</v>
      </c>
      <c r="I217" s="119">
        <v>49.677585100000016</v>
      </c>
      <c r="J217" s="119">
        <v>-1670.0392557333334</v>
      </c>
      <c r="K217" s="119">
        <f t="shared" si="12"/>
        <v>7036.6620250973328</v>
      </c>
      <c r="L217" s="119">
        <v>9964.7733333333344</v>
      </c>
      <c r="M217" s="119">
        <f t="shared" si="13"/>
        <v>17001.435358430666</v>
      </c>
      <c r="N217" s="133">
        <v>2487.1323651877501</v>
      </c>
      <c r="O217" s="119">
        <v>1136.3253333333334</v>
      </c>
      <c r="P217" s="119">
        <v>3049.4963118000001</v>
      </c>
      <c r="Q217" s="119">
        <v>1801.5226749333333</v>
      </c>
      <c r="R217" s="119">
        <v>487.34083333333325</v>
      </c>
      <c r="S217" s="119">
        <v>4.1666666666666666E-3</v>
      </c>
      <c r="T217" s="119">
        <v>14.3075687355</v>
      </c>
      <c r="U217" s="119">
        <v>49.677585100000016</v>
      </c>
      <c r="V217" s="119">
        <v>-1670.0392557333334</v>
      </c>
      <c r="W217" s="119">
        <f t="shared" si="14"/>
        <v>7355.7675833565836</v>
      </c>
      <c r="X217" s="119">
        <v>9964.7733333333344</v>
      </c>
      <c r="Y217" s="134">
        <f t="shared" si="15"/>
        <v>17320.540916689919</v>
      </c>
    </row>
    <row r="218" spans="1:25" s="116" customFormat="1" ht="13" x14ac:dyDescent="0.3">
      <c r="A218" s="116">
        <v>213</v>
      </c>
      <c r="B218" s="116" t="s">
        <v>197</v>
      </c>
      <c r="C218" s="133">
        <v>1370.0485459906104</v>
      </c>
      <c r="D218" s="119">
        <v>2810.84935000939</v>
      </c>
      <c r="E218" s="119">
        <v>2025.3189800000002</v>
      </c>
      <c r="F218" s="119">
        <v>410.11666666666662</v>
      </c>
      <c r="G218" s="119">
        <v>0.26666666666666666</v>
      </c>
      <c r="H218" s="119">
        <v>4.5922879999999999</v>
      </c>
      <c r="I218" s="119">
        <v>749.86993333333339</v>
      </c>
      <c r="J218" s="119">
        <v>0</v>
      </c>
      <c r="K218" s="119">
        <f t="shared" si="12"/>
        <v>7371.0624306666668</v>
      </c>
      <c r="L218" s="119">
        <v>6054.5233333333335</v>
      </c>
      <c r="M218" s="119">
        <f t="shared" si="13"/>
        <v>13425.585763999999</v>
      </c>
      <c r="N218" s="133">
        <v>798.29273066666656</v>
      </c>
      <c r="O218" s="119">
        <v>755.20133333333342</v>
      </c>
      <c r="P218" s="119">
        <v>2122.2000000000003</v>
      </c>
      <c r="Q218" s="119">
        <v>2025.3189800000002</v>
      </c>
      <c r="R218" s="119">
        <v>410.11666666666662</v>
      </c>
      <c r="S218" s="119">
        <v>0.26666666666666666</v>
      </c>
      <c r="T218" s="119">
        <v>4.5922879999999999</v>
      </c>
      <c r="U218" s="119">
        <v>749.86993333333339</v>
      </c>
      <c r="V218" s="119">
        <v>0</v>
      </c>
      <c r="W218" s="119">
        <f t="shared" si="14"/>
        <v>6865.8585986666667</v>
      </c>
      <c r="X218" s="119">
        <v>6054.5233333333335</v>
      </c>
      <c r="Y218" s="134">
        <f t="shared" si="15"/>
        <v>12920.381932</v>
      </c>
    </row>
    <row r="219" spans="1:25" s="116" customFormat="1" ht="13" x14ac:dyDescent="0.3">
      <c r="A219" s="116">
        <v>214</v>
      </c>
      <c r="B219" s="116" t="s">
        <v>197</v>
      </c>
      <c r="C219" s="133">
        <v>2480.1024573568075</v>
      </c>
      <c r="D219" s="119">
        <v>2847.9335221431925</v>
      </c>
      <c r="E219" s="119">
        <v>1497.8571000000004</v>
      </c>
      <c r="F219" s="119">
        <v>576.94166666666672</v>
      </c>
      <c r="G219" s="119">
        <v>0.52583333333333326</v>
      </c>
      <c r="H219" s="119">
        <v>7.289088500000001</v>
      </c>
      <c r="I219" s="119">
        <v>2598.0590999999999</v>
      </c>
      <c r="J219" s="119">
        <v>0</v>
      </c>
      <c r="K219" s="119">
        <f t="shared" si="12"/>
        <v>10008.708768</v>
      </c>
      <c r="L219" s="119">
        <v>8786.8741666666665</v>
      </c>
      <c r="M219" s="119">
        <f t="shared" si="13"/>
        <v>18795.582934666665</v>
      </c>
      <c r="N219" s="133">
        <v>1267.0865509166665</v>
      </c>
      <c r="O219" s="119">
        <v>1379.1333333333332</v>
      </c>
      <c r="P219" s="119">
        <v>2122.2000000000003</v>
      </c>
      <c r="Q219" s="119">
        <v>1497.8571000000004</v>
      </c>
      <c r="R219" s="119">
        <v>576.94166666666672</v>
      </c>
      <c r="S219" s="119">
        <v>0.52583333333333326</v>
      </c>
      <c r="T219" s="119">
        <v>7.289088500000001</v>
      </c>
      <c r="U219" s="119">
        <v>2598.0590999999999</v>
      </c>
      <c r="V219" s="119">
        <v>0</v>
      </c>
      <c r="W219" s="119">
        <f t="shared" si="14"/>
        <v>9449.0926727499991</v>
      </c>
      <c r="X219" s="119">
        <v>8786.8741666666665</v>
      </c>
      <c r="Y219" s="134">
        <f t="shared" si="15"/>
        <v>18235.966839416666</v>
      </c>
    </row>
    <row r="220" spans="1:25" s="116" customFormat="1" ht="13" x14ac:dyDescent="0.3">
      <c r="A220" s="116">
        <v>215</v>
      </c>
      <c r="B220" s="116" t="s">
        <v>197</v>
      </c>
      <c r="C220" s="133">
        <v>1453.3637084366198</v>
      </c>
      <c r="D220" s="119">
        <v>2812.8314510633813</v>
      </c>
      <c r="E220" s="119">
        <v>2025.3189800000002</v>
      </c>
      <c r="F220" s="119">
        <v>483.96749999999997</v>
      </c>
      <c r="G220" s="119">
        <v>0.55833333333333335</v>
      </c>
      <c r="H220" s="119">
        <v>4.7364284999999997</v>
      </c>
      <c r="I220" s="119">
        <v>1892.7648000000002</v>
      </c>
      <c r="J220" s="119">
        <v>-1669.6944422000004</v>
      </c>
      <c r="K220" s="119">
        <f t="shared" si="12"/>
        <v>7003.8467591333347</v>
      </c>
      <c r="L220" s="119">
        <v>6960.8516666666683</v>
      </c>
      <c r="M220" s="119">
        <f t="shared" si="13"/>
        <v>13964.698425800003</v>
      </c>
      <c r="N220" s="133">
        <v>823.34915424999997</v>
      </c>
      <c r="O220" s="119">
        <v>802.71600000000001</v>
      </c>
      <c r="P220" s="119">
        <v>2122.2000000000003</v>
      </c>
      <c r="Q220" s="119">
        <v>2025.3189800000002</v>
      </c>
      <c r="R220" s="119">
        <v>483.96749999999997</v>
      </c>
      <c r="S220" s="119">
        <v>0.55833333333333335</v>
      </c>
      <c r="T220" s="119">
        <v>4.7364284999999997</v>
      </c>
      <c r="U220" s="119">
        <v>1892.7648000000002</v>
      </c>
      <c r="V220" s="119">
        <v>-1669.6944422000004</v>
      </c>
      <c r="W220" s="119">
        <f t="shared" si="14"/>
        <v>6485.9167538833335</v>
      </c>
      <c r="X220" s="119">
        <v>6960.8516666666683</v>
      </c>
      <c r="Y220" s="134">
        <f t="shared" si="15"/>
        <v>13446.768420550001</v>
      </c>
    </row>
    <row r="221" spans="1:25" s="116" customFormat="1" ht="13" x14ac:dyDescent="0.3">
      <c r="A221" s="116">
        <v>216</v>
      </c>
      <c r="B221" s="116" t="s">
        <v>197</v>
      </c>
      <c r="C221" s="133">
        <v>2738.7978016901411</v>
      </c>
      <c r="D221" s="119">
        <v>3116.7257916431931</v>
      </c>
      <c r="E221" s="119">
        <v>1515.2120733333331</v>
      </c>
      <c r="F221" s="119">
        <v>450.23250000000002</v>
      </c>
      <c r="G221" s="119">
        <v>0.01</v>
      </c>
      <c r="H221" s="119">
        <v>5.5592800000000002</v>
      </c>
      <c r="I221" s="119">
        <v>621.0998666666668</v>
      </c>
      <c r="J221" s="119">
        <v>0</v>
      </c>
      <c r="K221" s="119">
        <f t="shared" si="12"/>
        <v>8447.6373133333345</v>
      </c>
      <c r="L221" s="119">
        <v>6837.1308333333336</v>
      </c>
      <c r="M221" s="119">
        <f t="shared" si="13"/>
        <v>15284.768146666669</v>
      </c>
      <c r="N221" s="133">
        <v>966.38817333333316</v>
      </c>
      <c r="O221" s="119">
        <v>1552.28</v>
      </c>
      <c r="P221" s="119">
        <v>2348.1749999999997</v>
      </c>
      <c r="Q221" s="119">
        <v>1515.2120733333331</v>
      </c>
      <c r="R221" s="119">
        <v>450.23250000000002</v>
      </c>
      <c r="S221" s="119">
        <v>0.01</v>
      </c>
      <c r="T221" s="119">
        <v>5.5592800000000002</v>
      </c>
      <c r="U221" s="119">
        <v>621.0998666666668</v>
      </c>
      <c r="V221" s="119">
        <v>0</v>
      </c>
      <c r="W221" s="119">
        <f t="shared" si="14"/>
        <v>7458.956893333333</v>
      </c>
      <c r="X221" s="119">
        <v>6837.1308333333336</v>
      </c>
      <c r="Y221" s="134">
        <f t="shared" si="15"/>
        <v>14296.087726666667</v>
      </c>
    </row>
    <row r="222" spans="1:25" s="116" customFormat="1" ht="13" x14ac:dyDescent="0.3">
      <c r="A222" s="116">
        <v>217</v>
      </c>
      <c r="B222" s="116" t="s">
        <v>197</v>
      </c>
      <c r="C222" s="133">
        <v>661659.62274092948</v>
      </c>
      <c r="D222" s="119">
        <v>275008.16551873711</v>
      </c>
      <c r="E222" s="119">
        <v>155128.52600000001</v>
      </c>
      <c r="F222" s="119">
        <v>138417.06749999998</v>
      </c>
      <c r="G222" s="119">
        <v>204.8475</v>
      </c>
      <c r="H222" s="119">
        <v>2670.4832289999999</v>
      </c>
      <c r="I222" s="119">
        <v>2264.7855999999997</v>
      </c>
      <c r="J222" s="119">
        <v>-131309.06600000002</v>
      </c>
      <c r="K222" s="119">
        <f t="shared" si="12"/>
        <v>1104044.4320886664</v>
      </c>
      <c r="L222" s="119">
        <v>2430326.8433333333</v>
      </c>
      <c r="M222" s="119">
        <f t="shared" si="13"/>
        <v>3534371.2754219994</v>
      </c>
      <c r="N222" s="133">
        <v>464219.0013078333</v>
      </c>
      <c r="O222" s="119">
        <v>359396.91200000001</v>
      </c>
      <c r="P222" s="119">
        <v>184041.31050000002</v>
      </c>
      <c r="Q222" s="119">
        <v>155128.52600000001</v>
      </c>
      <c r="R222" s="119">
        <v>138417.06749999998</v>
      </c>
      <c r="S222" s="119">
        <v>204.8475</v>
      </c>
      <c r="T222" s="119">
        <v>2670.4832289999999</v>
      </c>
      <c r="U222" s="119">
        <v>2264.7855999999997</v>
      </c>
      <c r="V222" s="119">
        <v>-131309.06600000002</v>
      </c>
      <c r="W222" s="119">
        <f t="shared" si="14"/>
        <v>1175033.8676368329</v>
      </c>
      <c r="X222" s="119">
        <v>2430326.8433333333</v>
      </c>
      <c r="Y222" s="134">
        <f t="shared" si="15"/>
        <v>3605360.7109701661</v>
      </c>
    </row>
    <row r="223" spans="1:25" s="116" customFormat="1" ht="13" x14ac:dyDescent="0.3">
      <c r="A223" s="116">
        <v>218</v>
      </c>
      <c r="B223" s="116" t="s">
        <v>197</v>
      </c>
      <c r="C223" s="133">
        <v>11027.944993859157</v>
      </c>
      <c r="D223" s="119">
        <v>39780.590914807508</v>
      </c>
      <c r="E223" s="119">
        <v>39930.262426666653</v>
      </c>
      <c r="F223" s="119">
        <v>2804.1533333333332</v>
      </c>
      <c r="G223" s="119">
        <v>0</v>
      </c>
      <c r="H223" s="119">
        <v>81.088225999999977</v>
      </c>
      <c r="I223" s="119">
        <v>236.39666666666673</v>
      </c>
      <c r="J223" s="119">
        <v>-31544.907317066671</v>
      </c>
      <c r="K223" s="119">
        <f t="shared" si="12"/>
        <v>62315.529244266669</v>
      </c>
      <c r="L223" s="119">
        <v>56027.672500000008</v>
      </c>
      <c r="M223" s="119">
        <f t="shared" si="13"/>
        <v>118343.20174426667</v>
      </c>
      <c r="N223" s="133">
        <v>14095.836619666667</v>
      </c>
      <c r="O223" s="119">
        <v>5559.82</v>
      </c>
      <c r="P223" s="119">
        <v>29863.519799999995</v>
      </c>
      <c r="Q223" s="119">
        <v>39930.262426666653</v>
      </c>
      <c r="R223" s="119">
        <v>2804.1533333333332</v>
      </c>
      <c r="S223" s="119">
        <v>0</v>
      </c>
      <c r="T223" s="119">
        <v>81.088225999999977</v>
      </c>
      <c r="U223" s="119">
        <v>236.39666666666673</v>
      </c>
      <c r="V223" s="119">
        <v>-31544.907317066671</v>
      </c>
      <c r="W223" s="119">
        <f t="shared" si="14"/>
        <v>61026.169755266659</v>
      </c>
      <c r="X223" s="119">
        <v>56027.672500000008</v>
      </c>
      <c r="Y223" s="134">
        <f t="shared" si="15"/>
        <v>117053.84225526667</v>
      </c>
    </row>
    <row r="224" spans="1:25" s="116" customFormat="1" ht="13" x14ac:dyDescent="0.3">
      <c r="A224" s="116">
        <v>219</v>
      </c>
      <c r="B224" s="116" t="s">
        <v>197</v>
      </c>
      <c r="C224" s="133">
        <v>1145.2826108028169</v>
      </c>
      <c r="D224" s="119">
        <v>2436.0989026971833</v>
      </c>
      <c r="E224" s="119">
        <v>937.15342666666629</v>
      </c>
      <c r="F224" s="119">
        <v>195.12166666666667</v>
      </c>
      <c r="G224" s="119">
        <v>6.6666666666666671E-3</v>
      </c>
      <c r="H224" s="119">
        <v>2.2577905</v>
      </c>
      <c r="I224" s="119">
        <v>1859.0244999999998</v>
      </c>
      <c r="J224" s="119">
        <v>0</v>
      </c>
      <c r="K224" s="119">
        <f t="shared" si="12"/>
        <v>6574.9455639999996</v>
      </c>
      <c r="L224" s="119">
        <v>2864.7533333333336</v>
      </c>
      <c r="M224" s="119">
        <f t="shared" si="13"/>
        <v>9439.6988973333337</v>
      </c>
      <c r="N224" s="133">
        <v>392.47924858333323</v>
      </c>
      <c r="O224" s="119">
        <v>649.90400000000011</v>
      </c>
      <c r="P224" s="119">
        <v>1857.5537999999995</v>
      </c>
      <c r="Q224" s="119">
        <v>937.15342666666629</v>
      </c>
      <c r="R224" s="119">
        <v>195.12166666666667</v>
      </c>
      <c r="S224" s="119">
        <v>6.6666666666666671E-3</v>
      </c>
      <c r="T224" s="119">
        <v>2.2577905</v>
      </c>
      <c r="U224" s="119">
        <v>1859.0244999999998</v>
      </c>
      <c r="V224" s="119">
        <v>0</v>
      </c>
      <c r="W224" s="119">
        <f t="shared" si="14"/>
        <v>5893.5010990833325</v>
      </c>
      <c r="X224" s="119">
        <v>2864.7533333333336</v>
      </c>
      <c r="Y224" s="134">
        <f t="shared" si="15"/>
        <v>8758.2544324166665</v>
      </c>
    </row>
    <row r="225" spans="1:25" s="116" customFormat="1" ht="13" x14ac:dyDescent="0.3">
      <c r="A225" s="116">
        <v>220</v>
      </c>
      <c r="B225" s="116" t="s">
        <v>197</v>
      </c>
      <c r="C225" s="133">
        <v>127.39246163380282</v>
      </c>
      <c r="D225" s="119">
        <v>2074.1663496995307</v>
      </c>
      <c r="E225" s="119">
        <v>848.40484000000004</v>
      </c>
      <c r="F225" s="119">
        <v>118.83916666666666</v>
      </c>
      <c r="G225" s="119">
        <v>0.16916666666666666</v>
      </c>
      <c r="H225" s="119">
        <v>1.6213839999999999</v>
      </c>
      <c r="I225" s="119">
        <v>473.19176666666664</v>
      </c>
      <c r="J225" s="119">
        <v>-810.13490760000002</v>
      </c>
      <c r="K225" s="119">
        <f t="shared" si="12"/>
        <v>2833.6502277333334</v>
      </c>
      <c r="L225" s="119">
        <v>1938.8741666666667</v>
      </c>
      <c r="M225" s="119">
        <f t="shared" si="13"/>
        <v>4772.5243944000003</v>
      </c>
      <c r="N225" s="133">
        <v>281.85058533333336</v>
      </c>
      <c r="O225" s="119">
        <v>56.172000000000004</v>
      </c>
      <c r="P225" s="119">
        <v>1584.7725000000003</v>
      </c>
      <c r="Q225" s="119">
        <v>848.40484000000004</v>
      </c>
      <c r="R225" s="119">
        <v>118.83916666666666</v>
      </c>
      <c r="S225" s="119">
        <v>0.16916666666666666</v>
      </c>
      <c r="T225" s="119">
        <v>1.6213839999999999</v>
      </c>
      <c r="U225" s="119">
        <v>473.19176666666664</v>
      </c>
      <c r="V225" s="119">
        <v>-810.13490760000002</v>
      </c>
      <c r="W225" s="119">
        <f t="shared" si="14"/>
        <v>2554.8865017333337</v>
      </c>
      <c r="X225" s="119">
        <v>1938.8741666666667</v>
      </c>
      <c r="Y225" s="134">
        <f t="shared" si="15"/>
        <v>4493.7606684000002</v>
      </c>
    </row>
    <row r="226" spans="1:25" s="116" customFormat="1" ht="13" x14ac:dyDescent="0.3">
      <c r="A226" s="116">
        <v>221</v>
      </c>
      <c r="B226" s="116" t="s">
        <v>197</v>
      </c>
      <c r="C226" s="133">
        <v>3691.2831645023475</v>
      </c>
      <c r="D226" s="119">
        <v>10192.18987866432</v>
      </c>
      <c r="E226" s="119">
        <v>4799.0402400000012</v>
      </c>
      <c r="F226" s="119">
        <v>494.33833333333331</v>
      </c>
      <c r="G226" s="119">
        <v>1.0833333333333334E-2</v>
      </c>
      <c r="H226" s="119">
        <v>6.4202795000000004</v>
      </c>
      <c r="I226" s="119">
        <v>2230.4596999999999</v>
      </c>
      <c r="J226" s="119">
        <v>-4397.9205336000005</v>
      </c>
      <c r="K226" s="119">
        <f t="shared" si="12"/>
        <v>17015.82189573333</v>
      </c>
      <c r="L226" s="119">
        <v>7425.3975</v>
      </c>
      <c r="M226" s="119">
        <f t="shared" si="13"/>
        <v>24441.219395733329</v>
      </c>
      <c r="N226" s="133">
        <v>1116.0585864166667</v>
      </c>
      <c r="O226" s="119">
        <v>2104.7386666666666</v>
      </c>
      <c r="P226" s="119">
        <v>7803.8010000000022</v>
      </c>
      <c r="Q226" s="119">
        <v>4799.0402400000012</v>
      </c>
      <c r="R226" s="119">
        <v>494.33833333333331</v>
      </c>
      <c r="S226" s="119">
        <v>1.0833333333333334E-2</v>
      </c>
      <c r="T226" s="119">
        <v>6.4202795000000004</v>
      </c>
      <c r="U226" s="119">
        <v>2230.4596999999999</v>
      </c>
      <c r="V226" s="119">
        <v>-4397.9205336000005</v>
      </c>
      <c r="W226" s="119">
        <f t="shared" si="14"/>
        <v>14156.947105650004</v>
      </c>
      <c r="X226" s="119">
        <v>7425.3975</v>
      </c>
      <c r="Y226" s="134">
        <f t="shared" si="15"/>
        <v>21582.344605650003</v>
      </c>
    </row>
    <row r="227" spans="1:25" s="116" customFormat="1" ht="13" x14ac:dyDescent="0.3">
      <c r="A227" s="116">
        <v>222</v>
      </c>
      <c r="B227" s="116" t="s">
        <v>197</v>
      </c>
      <c r="C227" s="133">
        <v>43133.720591335448</v>
      </c>
      <c r="D227" s="119">
        <v>37614.173414239551</v>
      </c>
      <c r="E227" s="119">
        <v>57693.962427999999</v>
      </c>
      <c r="F227" s="119">
        <v>10304.651666666667</v>
      </c>
      <c r="G227" s="119">
        <v>11.470833333333333</v>
      </c>
      <c r="H227" s="119">
        <v>196.59600022499998</v>
      </c>
      <c r="I227" s="119">
        <v>354.48187933333332</v>
      </c>
      <c r="J227" s="119">
        <v>0</v>
      </c>
      <c r="K227" s="119">
        <f t="shared" si="12"/>
        <v>149309.0568131333</v>
      </c>
      <c r="L227" s="119">
        <v>176868.29083333336</v>
      </c>
      <c r="M227" s="119">
        <f t="shared" si="13"/>
        <v>326177.34764646669</v>
      </c>
      <c r="N227" s="133">
        <v>34174.938039112501</v>
      </c>
      <c r="O227" s="119">
        <v>23164.406666666666</v>
      </c>
      <c r="P227" s="119">
        <v>26963.492627999996</v>
      </c>
      <c r="Q227" s="119">
        <v>57693.962427999999</v>
      </c>
      <c r="R227" s="119">
        <v>10304.651666666667</v>
      </c>
      <c r="S227" s="119">
        <v>11.470833333333333</v>
      </c>
      <c r="T227" s="119">
        <v>196.59600022499998</v>
      </c>
      <c r="U227" s="119">
        <v>354.48187933333332</v>
      </c>
      <c r="V227" s="119">
        <v>0</v>
      </c>
      <c r="W227" s="119">
        <f t="shared" si="14"/>
        <v>152864.00014133746</v>
      </c>
      <c r="X227" s="119">
        <v>176868.29083333336</v>
      </c>
      <c r="Y227" s="134">
        <f t="shared" si="15"/>
        <v>329732.29097467079</v>
      </c>
    </row>
    <row r="228" spans="1:25" s="116" customFormat="1" ht="13" x14ac:dyDescent="0.3">
      <c r="A228" s="116">
        <v>223</v>
      </c>
      <c r="B228" s="116" t="s">
        <v>197</v>
      </c>
      <c r="C228" s="133">
        <v>351.57681331455404</v>
      </c>
      <c r="D228" s="119">
        <v>5531.0383393521124</v>
      </c>
      <c r="E228" s="119">
        <v>7817.7029999999986</v>
      </c>
      <c r="F228" s="119">
        <v>159.70250000000001</v>
      </c>
      <c r="G228" s="119">
        <v>8.3333333333333339E-4</v>
      </c>
      <c r="H228" s="119">
        <v>2.5916579999999998</v>
      </c>
      <c r="I228" s="119">
        <v>30.714433333333336</v>
      </c>
      <c r="J228" s="119">
        <v>-6175.9853700000012</v>
      </c>
      <c r="K228" s="119">
        <f t="shared" si="12"/>
        <v>7717.3422073333286</v>
      </c>
      <c r="L228" s="119">
        <v>2640.0766666666668</v>
      </c>
      <c r="M228" s="119">
        <f t="shared" si="13"/>
        <v>10357.418873999995</v>
      </c>
      <c r="N228" s="133">
        <v>450.51654899999994</v>
      </c>
      <c r="O228" s="119">
        <v>177.17333333333332</v>
      </c>
      <c r="P228" s="119">
        <v>4244.4000000000005</v>
      </c>
      <c r="Q228" s="119">
        <v>7817.7029999999986</v>
      </c>
      <c r="R228" s="119">
        <v>159.70250000000001</v>
      </c>
      <c r="S228" s="119">
        <v>8.3333333333333339E-4</v>
      </c>
      <c r="T228" s="119">
        <v>2.5916579999999998</v>
      </c>
      <c r="U228" s="119">
        <v>30.714433333333336</v>
      </c>
      <c r="V228" s="119">
        <v>-6175.9853700000012</v>
      </c>
      <c r="W228" s="119">
        <f t="shared" si="14"/>
        <v>6706.8169369999951</v>
      </c>
      <c r="X228" s="119">
        <v>2640.0766666666668</v>
      </c>
      <c r="Y228" s="134">
        <f t="shared" si="15"/>
        <v>9346.8936036666619</v>
      </c>
    </row>
    <row r="229" spans="1:25" s="116" customFormat="1" ht="13" x14ac:dyDescent="0.3">
      <c r="A229" s="116">
        <v>224</v>
      </c>
      <c r="B229" s="116" t="s">
        <v>197</v>
      </c>
      <c r="C229" s="133">
        <v>83324.219061234733</v>
      </c>
      <c r="D229" s="119">
        <v>209356.38113593185</v>
      </c>
      <c r="E229" s="119">
        <v>143344.90026666669</v>
      </c>
      <c r="F229" s="119">
        <v>19817.115833333337</v>
      </c>
      <c r="G229" s="119">
        <v>1.9850000000000001</v>
      </c>
      <c r="H229" s="119">
        <v>283.23204149999998</v>
      </c>
      <c r="I229" s="119">
        <v>3302.2489666666665</v>
      </c>
      <c r="J229" s="119">
        <v>-119525.4402666667</v>
      </c>
      <c r="K229" s="119">
        <f t="shared" si="12"/>
        <v>339904.64203866653</v>
      </c>
      <c r="L229" s="119">
        <v>283050.79250000004</v>
      </c>
      <c r="M229" s="119">
        <f t="shared" si="13"/>
        <v>622955.43453866662</v>
      </c>
      <c r="N229" s="133">
        <v>49235.16988075</v>
      </c>
      <c r="O229" s="119">
        <v>45883.866666666669</v>
      </c>
      <c r="P229" s="119">
        <v>158689.31280000001</v>
      </c>
      <c r="Q229" s="119">
        <v>143344.90026666669</v>
      </c>
      <c r="R229" s="119">
        <v>19817.115833333337</v>
      </c>
      <c r="S229" s="119">
        <v>1.9850000000000001</v>
      </c>
      <c r="T229" s="119">
        <v>283.23204149999998</v>
      </c>
      <c r="U229" s="119">
        <v>3302.2489666666665</v>
      </c>
      <c r="V229" s="119">
        <v>-119525.4402666667</v>
      </c>
      <c r="W229" s="119">
        <f t="shared" si="14"/>
        <v>301032.39118891669</v>
      </c>
      <c r="X229" s="119">
        <v>283050.79250000004</v>
      </c>
      <c r="Y229" s="134">
        <f t="shared" si="15"/>
        <v>584083.18368891673</v>
      </c>
    </row>
    <row r="230" spans="1:25" s="116" customFormat="1" ht="13" x14ac:dyDescent="0.3">
      <c r="A230" s="116">
        <v>225</v>
      </c>
      <c r="B230" s="116" t="s">
        <v>197</v>
      </c>
      <c r="C230" s="133">
        <v>3377.2116840011317</v>
      </c>
      <c r="D230" s="119">
        <v>57755.531745302353</v>
      </c>
      <c r="E230" s="119">
        <v>22390.030880000002</v>
      </c>
      <c r="F230" s="119">
        <v>1112.56</v>
      </c>
      <c r="G230" s="119">
        <v>0.33833333333333332</v>
      </c>
      <c r="H230" s="119">
        <v>3.9147018604999997</v>
      </c>
      <c r="I230" s="119">
        <v>180.73144836666665</v>
      </c>
      <c r="J230" s="119">
        <v>-21816.458283199994</v>
      </c>
      <c r="K230" s="119">
        <f t="shared" si="12"/>
        <v>63003.860509663988</v>
      </c>
      <c r="L230" s="119">
        <v>10206.761666666667</v>
      </c>
      <c r="M230" s="119">
        <f t="shared" si="13"/>
        <v>73210.622176330653</v>
      </c>
      <c r="N230" s="133">
        <v>680.50567341691669</v>
      </c>
      <c r="O230" s="119">
        <v>1948.7053333333333</v>
      </c>
      <c r="P230" s="119">
        <v>44566.200000000004</v>
      </c>
      <c r="Q230" s="119">
        <v>22390.030880000002</v>
      </c>
      <c r="R230" s="119">
        <v>1112.56</v>
      </c>
      <c r="S230" s="119">
        <v>0.33833333333333332</v>
      </c>
      <c r="T230" s="119">
        <v>3.9147018604999997</v>
      </c>
      <c r="U230" s="119">
        <v>180.73144836666665</v>
      </c>
      <c r="V230" s="119">
        <v>-21816.458283199994</v>
      </c>
      <c r="W230" s="119">
        <f t="shared" si="14"/>
        <v>49066.528087110761</v>
      </c>
      <c r="X230" s="119">
        <v>10206.761666666667</v>
      </c>
      <c r="Y230" s="134">
        <f t="shared" si="15"/>
        <v>59273.289753777426</v>
      </c>
    </row>
    <row r="231" spans="1:25" s="116" customFormat="1" ht="13" x14ac:dyDescent="0.3">
      <c r="A231" s="116">
        <v>226</v>
      </c>
      <c r="B231" s="116" t="s">
        <v>197</v>
      </c>
      <c r="C231" s="133">
        <v>1484121.1220482725</v>
      </c>
      <c r="D231" s="119">
        <v>653744.19959206111</v>
      </c>
      <c r="E231" s="119">
        <v>278143.98613333335</v>
      </c>
      <c r="F231" s="119">
        <v>271575.94416666665</v>
      </c>
      <c r="G231" s="119">
        <v>318.91666666666669</v>
      </c>
      <c r="H231" s="119">
        <v>5293.2516209999994</v>
      </c>
      <c r="I231" s="119">
        <v>5462.282666666667</v>
      </c>
      <c r="J231" s="119">
        <v>-254324.52613333333</v>
      </c>
      <c r="K231" s="119">
        <f t="shared" si="12"/>
        <v>2444335.1767613338</v>
      </c>
      <c r="L231" s="119">
        <v>4762985.7408333337</v>
      </c>
      <c r="M231" s="119">
        <f t="shared" si="13"/>
        <v>7207320.9175946675</v>
      </c>
      <c r="N231" s="133">
        <v>920143.57345050003</v>
      </c>
      <c r="O231" s="119">
        <v>814332.93333333347</v>
      </c>
      <c r="P231" s="119">
        <v>448704.13440000004</v>
      </c>
      <c r="Q231" s="119">
        <v>278143.98613333335</v>
      </c>
      <c r="R231" s="119">
        <v>271575.94416666665</v>
      </c>
      <c r="S231" s="119">
        <v>318.91666666666669</v>
      </c>
      <c r="T231" s="119">
        <v>5293.2516209999994</v>
      </c>
      <c r="U231" s="119">
        <v>5462.282666666667</v>
      </c>
      <c r="V231" s="119">
        <v>-254324.52613333333</v>
      </c>
      <c r="W231" s="119">
        <f t="shared" si="14"/>
        <v>2489650.4963048338</v>
      </c>
      <c r="X231" s="119">
        <v>4762985.7408333337</v>
      </c>
      <c r="Y231" s="134">
        <f t="shared" si="15"/>
        <v>7252636.237138167</v>
      </c>
    </row>
    <row r="232" spans="1:25" s="116" customFormat="1" ht="13" x14ac:dyDescent="0.3">
      <c r="A232" s="116">
        <v>227</v>
      </c>
      <c r="B232" s="116" t="s">
        <v>197</v>
      </c>
      <c r="C232" s="133">
        <v>5228.0392128873245</v>
      </c>
      <c r="D232" s="119">
        <v>12796.038844612676</v>
      </c>
      <c r="E232" s="119">
        <v>5221.0988666666663</v>
      </c>
      <c r="F232" s="119">
        <v>1049.6724999999999</v>
      </c>
      <c r="G232" s="119">
        <v>0.79499999999999993</v>
      </c>
      <c r="H232" s="119">
        <v>12.451472499999999</v>
      </c>
      <c r="I232" s="119">
        <v>388.02316666666661</v>
      </c>
      <c r="J232" s="119">
        <v>-4985.286212666666</v>
      </c>
      <c r="K232" s="119">
        <f t="shared" si="12"/>
        <v>19710.832850666669</v>
      </c>
      <c r="L232" s="119">
        <v>16199.039166666664</v>
      </c>
      <c r="M232" s="119">
        <f t="shared" si="13"/>
        <v>35909.872017333335</v>
      </c>
      <c r="N232" s="133">
        <v>2164.4809695833333</v>
      </c>
      <c r="O232" s="119">
        <v>2941.48</v>
      </c>
      <c r="P232" s="119">
        <v>9750.8409000000029</v>
      </c>
      <c r="Q232" s="119">
        <v>5221.0988666666663</v>
      </c>
      <c r="R232" s="119">
        <v>1049.6724999999999</v>
      </c>
      <c r="S232" s="119">
        <v>0.79499999999999993</v>
      </c>
      <c r="T232" s="119">
        <v>12.451472499999999</v>
      </c>
      <c r="U232" s="119">
        <v>388.02316666666661</v>
      </c>
      <c r="V232" s="119">
        <v>-4985.286212666666</v>
      </c>
      <c r="W232" s="119">
        <f t="shared" si="14"/>
        <v>16543.556662750001</v>
      </c>
      <c r="X232" s="119">
        <v>16199.039166666664</v>
      </c>
      <c r="Y232" s="134">
        <f t="shared" si="15"/>
        <v>32742.595829416663</v>
      </c>
    </row>
    <row r="233" spans="1:25" s="116" customFormat="1" ht="13" x14ac:dyDescent="0.3">
      <c r="A233" s="116">
        <v>228</v>
      </c>
      <c r="B233" s="116" t="s">
        <v>197</v>
      </c>
      <c r="C233" s="133">
        <v>1057.3951077558686</v>
      </c>
      <c r="D233" s="119">
        <v>1695.4751442441318</v>
      </c>
      <c r="E233" s="119">
        <v>1488.1076800000003</v>
      </c>
      <c r="F233" s="119">
        <v>252.43000000000004</v>
      </c>
      <c r="G233" s="119">
        <v>0.23333333333333331</v>
      </c>
      <c r="H233" s="119">
        <v>3.4073559999999996</v>
      </c>
      <c r="I233" s="119">
        <v>694.8537</v>
      </c>
      <c r="J233" s="119">
        <v>-1181.3130352000005</v>
      </c>
      <c r="K233" s="119">
        <f t="shared" si="12"/>
        <v>4010.5892861333332</v>
      </c>
      <c r="L233" s="119">
        <v>3941.8674999999989</v>
      </c>
      <c r="M233" s="119">
        <f t="shared" si="13"/>
        <v>7952.4567861333326</v>
      </c>
      <c r="N233" s="133">
        <v>592.31205133333333</v>
      </c>
      <c r="O233" s="119">
        <v>584.4706666666666</v>
      </c>
      <c r="P233" s="119">
        <v>1273.32</v>
      </c>
      <c r="Q233" s="119">
        <v>1488.1076800000003</v>
      </c>
      <c r="R233" s="119">
        <v>252.43000000000004</v>
      </c>
      <c r="S233" s="119">
        <v>0.23333333333333331</v>
      </c>
      <c r="T233" s="119">
        <v>3.4073559999999996</v>
      </c>
      <c r="U233" s="119">
        <v>694.8537</v>
      </c>
      <c r="V233" s="119">
        <v>-1181.3130352000005</v>
      </c>
      <c r="W233" s="119">
        <f t="shared" si="14"/>
        <v>3707.8217521333327</v>
      </c>
      <c r="X233" s="119">
        <v>3941.8674999999989</v>
      </c>
      <c r="Y233" s="134">
        <f t="shared" si="15"/>
        <v>7649.689252133332</v>
      </c>
    </row>
    <row r="234" spans="1:25" s="116" customFormat="1" ht="13" x14ac:dyDescent="0.3">
      <c r="A234" s="116">
        <v>229</v>
      </c>
      <c r="B234" s="116" t="s">
        <v>197</v>
      </c>
      <c r="C234" s="133">
        <v>98286.255373081847</v>
      </c>
      <c r="D234" s="119">
        <v>79506.338715889855</v>
      </c>
      <c r="E234" s="119">
        <v>84476.046773333335</v>
      </c>
      <c r="F234" s="119">
        <v>26126.080000000002</v>
      </c>
      <c r="G234" s="119">
        <v>35.163333333333327</v>
      </c>
      <c r="H234" s="119">
        <v>511.98449341500003</v>
      </c>
      <c r="I234" s="119">
        <v>712.85853666666674</v>
      </c>
      <c r="J234" s="119">
        <v>0</v>
      </c>
      <c r="K234" s="119">
        <f t="shared" si="12"/>
        <v>289654.72722572007</v>
      </c>
      <c r="L234" s="119">
        <v>457724.97500000003</v>
      </c>
      <c r="M234" s="119">
        <f t="shared" si="13"/>
        <v>747379.70222572004</v>
      </c>
      <c r="N234" s="133">
        <v>88999.971105307501</v>
      </c>
      <c r="O234" s="119">
        <v>52030.371999999996</v>
      </c>
      <c r="P234" s="119">
        <v>55969.443984000012</v>
      </c>
      <c r="Q234" s="119">
        <v>84476.046773333335</v>
      </c>
      <c r="R234" s="119">
        <v>26126.080000000002</v>
      </c>
      <c r="S234" s="119">
        <v>35.163333333333327</v>
      </c>
      <c r="T234" s="119">
        <v>511.98449341500003</v>
      </c>
      <c r="U234" s="119">
        <v>712.85853666666674</v>
      </c>
      <c r="V234" s="119">
        <v>0</v>
      </c>
      <c r="W234" s="119">
        <f t="shared" si="14"/>
        <v>308861.92022605584</v>
      </c>
      <c r="X234" s="119">
        <v>457724.97500000003</v>
      </c>
      <c r="Y234" s="134">
        <f t="shared" si="15"/>
        <v>766586.89522605587</v>
      </c>
    </row>
    <row r="235" spans="1:25" s="116" customFormat="1" ht="13" x14ac:dyDescent="0.3">
      <c r="A235" s="116">
        <v>230</v>
      </c>
      <c r="B235" s="116" t="s">
        <v>197</v>
      </c>
      <c r="C235" s="133">
        <v>222553.06840037563</v>
      </c>
      <c r="D235" s="119">
        <v>168656.07021295777</v>
      </c>
      <c r="E235" s="119">
        <v>125810.80000000003</v>
      </c>
      <c r="F235" s="119">
        <v>47575.724999999999</v>
      </c>
      <c r="G235" s="119">
        <v>66.48</v>
      </c>
      <c r="H235" s="119">
        <v>875.35583999999983</v>
      </c>
      <c r="I235" s="119">
        <v>704.48533333333319</v>
      </c>
      <c r="J235" s="119">
        <v>-101991.34000000001</v>
      </c>
      <c r="K235" s="119">
        <f t="shared" si="12"/>
        <v>464250.64478666679</v>
      </c>
      <c r="L235" s="119">
        <v>804582.13583333325</v>
      </c>
      <c r="M235" s="119">
        <f t="shared" si="13"/>
        <v>1268832.7806200001</v>
      </c>
      <c r="N235" s="133">
        <v>152166.02351999999</v>
      </c>
      <c r="O235" s="119">
        <v>121154.34666666664</v>
      </c>
      <c r="P235" s="119">
        <v>120965.39999999998</v>
      </c>
      <c r="Q235" s="119">
        <v>125810.80000000003</v>
      </c>
      <c r="R235" s="119">
        <v>47575.724999999999</v>
      </c>
      <c r="S235" s="119">
        <v>66.48</v>
      </c>
      <c r="T235" s="119">
        <v>875.35583999999983</v>
      </c>
      <c r="U235" s="119">
        <v>704.48533333333319</v>
      </c>
      <c r="V235" s="119">
        <v>-101991.34000000001</v>
      </c>
      <c r="W235" s="119">
        <f t="shared" si="14"/>
        <v>467327.27635999996</v>
      </c>
      <c r="X235" s="119">
        <v>804582.13583333325</v>
      </c>
      <c r="Y235" s="134">
        <f t="shared" si="15"/>
        <v>1271909.4121933333</v>
      </c>
    </row>
    <row r="236" spans="1:25" s="116" customFormat="1" ht="13" x14ac:dyDescent="0.3">
      <c r="A236" s="116">
        <v>231</v>
      </c>
      <c r="B236" s="116" t="s">
        <v>197</v>
      </c>
      <c r="C236" s="133">
        <v>376.0331853521127</v>
      </c>
      <c r="D236" s="119">
        <v>324488.24196131463</v>
      </c>
      <c r="E236" s="119">
        <v>154945.14813999998</v>
      </c>
      <c r="F236" s="119">
        <v>1218.2008333333333</v>
      </c>
      <c r="G236" s="119">
        <v>0</v>
      </c>
      <c r="H236" s="119">
        <v>18.881440000000001</v>
      </c>
      <c r="I236" s="119">
        <v>1984.5673333333334</v>
      </c>
      <c r="J236" s="119">
        <v>-141749.40549460004</v>
      </c>
      <c r="K236" s="119">
        <f t="shared" si="12"/>
        <v>341281.66739873332</v>
      </c>
      <c r="L236" s="119">
        <v>20884.665000000001</v>
      </c>
      <c r="M236" s="119">
        <f t="shared" si="13"/>
        <v>362166.3323987333</v>
      </c>
      <c r="N236" s="133">
        <v>3282.223653333333</v>
      </c>
      <c r="O236" s="119">
        <v>0</v>
      </c>
      <c r="P236" s="119">
        <v>250419.60000000006</v>
      </c>
      <c r="Q236" s="119">
        <v>154945.14813999998</v>
      </c>
      <c r="R236" s="119">
        <v>1218.2008333333333</v>
      </c>
      <c r="S236" s="119">
        <v>0</v>
      </c>
      <c r="T236" s="119">
        <v>18.881440000000001</v>
      </c>
      <c r="U236" s="119">
        <v>1984.5673333333334</v>
      </c>
      <c r="V236" s="119">
        <v>-141749.40549460004</v>
      </c>
      <c r="W236" s="119">
        <f t="shared" si="14"/>
        <v>270119.21590539999</v>
      </c>
      <c r="X236" s="119">
        <v>20884.665000000001</v>
      </c>
      <c r="Y236" s="134">
        <f t="shared" si="15"/>
        <v>291003.88090539997</v>
      </c>
    </row>
    <row r="237" spans="1:25" s="116" customFormat="1" ht="13" x14ac:dyDescent="0.3">
      <c r="A237" s="116">
        <v>232</v>
      </c>
      <c r="B237" s="116" t="s">
        <v>197</v>
      </c>
      <c r="C237" s="133">
        <v>382.14003228169014</v>
      </c>
      <c r="D237" s="119">
        <v>86816.408593718326</v>
      </c>
      <c r="E237" s="119">
        <v>48677.553859999993</v>
      </c>
      <c r="F237" s="119">
        <v>1166.5058333333334</v>
      </c>
      <c r="G237" s="119">
        <v>0</v>
      </c>
      <c r="H237" s="119">
        <v>19.188078000000001</v>
      </c>
      <c r="I237" s="119">
        <v>728.21346666666659</v>
      </c>
      <c r="J237" s="119">
        <v>-42650.992285399996</v>
      </c>
      <c r="K237" s="119">
        <f t="shared" si="12"/>
        <v>95139.017578600033</v>
      </c>
      <c r="L237" s="119">
        <v>16360.33</v>
      </c>
      <c r="M237" s="119">
        <f t="shared" si="13"/>
        <v>111499.34757860003</v>
      </c>
      <c r="N237" s="133">
        <v>3335.5275590000001</v>
      </c>
      <c r="O237" s="119">
        <v>0</v>
      </c>
      <c r="P237" s="119">
        <v>66849.300000000017</v>
      </c>
      <c r="Q237" s="119">
        <v>48677.553859999993</v>
      </c>
      <c r="R237" s="119">
        <v>1166.5058333333334</v>
      </c>
      <c r="S237" s="119">
        <v>0</v>
      </c>
      <c r="T237" s="119">
        <v>19.188078000000001</v>
      </c>
      <c r="U237" s="119">
        <v>728.21346666666659</v>
      </c>
      <c r="V237" s="119">
        <v>-42650.992285399996</v>
      </c>
      <c r="W237" s="119">
        <f t="shared" si="14"/>
        <v>78125.296511600027</v>
      </c>
      <c r="X237" s="119">
        <v>16360.33</v>
      </c>
      <c r="Y237" s="134">
        <f t="shared" si="15"/>
        <v>94485.626511600029</v>
      </c>
    </row>
    <row r="238" spans="1:25" s="116" customFormat="1" ht="13" x14ac:dyDescent="0.3">
      <c r="A238" s="116">
        <v>233</v>
      </c>
      <c r="B238" s="116" t="s">
        <v>197</v>
      </c>
      <c r="C238" s="133">
        <v>8.9748073661971848</v>
      </c>
      <c r="D238" s="119">
        <v>71757.59935746713</v>
      </c>
      <c r="E238" s="119">
        <v>39892.427253333321</v>
      </c>
      <c r="F238" s="119">
        <v>18.73</v>
      </c>
      <c r="G238" s="119">
        <v>0</v>
      </c>
      <c r="H238" s="119">
        <v>0.45064449999999995</v>
      </c>
      <c r="I238" s="119">
        <v>1932.8199000000002</v>
      </c>
      <c r="J238" s="119">
        <v>-35054.218538133333</v>
      </c>
      <c r="K238" s="119">
        <f t="shared" si="12"/>
        <v>78556.783424533322</v>
      </c>
      <c r="L238" s="119">
        <v>183.03166666666667</v>
      </c>
      <c r="M238" s="119">
        <f t="shared" si="13"/>
        <v>78739.815091199984</v>
      </c>
      <c r="N238" s="133">
        <v>78.337035583333332</v>
      </c>
      <c r="O238" s="119">
        <v>0</v>
      </c>
      <c r="P238" s="119">
        <v>55417.558799999999</v>
      </c>
      <c r="Q238" s="119">
        <v>39892.427253333321</v>
      </c>
      <c r="R238" s="119">
        <v>18.73</v>
      </c>
      <c r="S238" s="119">
        <v>0</v>
      </c>
      <c r="T238" s="119">
        <v>0.45064449999999995</v>
      </c>
      <c r="U238" s="119">
        <v>1932.8199000000002</v>
      </c>
      <c r="V238" s="119">
        <v>-35054.218538133333</v>
      </c>
      <c r="W238" s="119">
        <f t="shared" si="14"/>
        <v>62286.105095283325</v>
      </c>
      <c r="X238" s="119">
        <v>183.03166666666667</v>
      </c>
      <c r="Y238" s="134">
        <f t="shared" si="15"/>
        <v>62469.136761949994</v>
      </c>
    </row>
    <row r="239" spans="1:25" s="116" customFormat="1" ht="13" x14ac:dyDescent="0.3">
      <c r="A239" s="116">
        <v>234</v>
      </c>
      <c r="B239" s="116" t="s">
        <v>197</v>
      </c>
      <c r="C239" s="133">
        <v>40296.708913826296</v>
      </c>
      <c r="D239" s="119">
        <v>53352.586177007041</v>
      </c>
      <c r="E239" s="119">
        <v>69363.941666666666</v>
      </c>
      <c r="F239" s="119">
        <v>7405.7641666666668</v>
      </c>
      <c r="G239" s="119">
        <v>1.8833333333333331</v>
      </c>
      <c r="H239" s="119">
        <v>141.63872249999997</v>
      </c>
      <c r="I239" s="119">
        <v>241.91123333333337</v>
      </c>
      <c r="J239" s="119">
        <v>-54797.513916666678</v>
      </c>
      <c r="K239" s="119">
        <f t="shared" si="12"/>
        <v>116006.92029666665</v>
      </c>
      <c r="L239" s="119">
        <v>120481.09416666666</v>
      </c>
      <c r="M239" s="119">
        <f t="shared" si="13"/>
        <v>236488.0144633333</v>
      </c>
      <c r="N239" s="133">
        <v>24621.531261249998</v>
      </c>
      <c r="O239" s="119">
        <v>22135.190666666665</v>
      </c>
      <c r="P239" s="119">
        <v>39702.82499999999</v>
      </c>
      <c r="Q239" s="119">
        <v>69363.941666666666</v>
      </c>
      <c r="R239" s="119">
        <v>7405.7641666666668</v>
      </c>
      <c r="S239" s="119">
        <v>1.8833333333333331</v>
      </c>
      <c r="T239" s="119">
        <v>141.63872249999997</v>
      </c>
      <c r="U239" s="119">
        <v>241.91123333333337</v>
      </c>
      <c r="V239" s="119">
        <v>-54797.513916666678</v>
      </c>
      <c r="W239" s="119">
        <f t="shared" si="14"/>
        <v>108817.17213374996</v>
      </c>
      <c r="X239" s="119">
        <v>120481.09416666666</v>
      </c>
      <c r="Y239" s="134">
        <f t="shared" si="15"/>
        <v>229298.26630041661</v>
      </c>
    </row>
    <row r="240" spans="1:25" s="116" customFormat="1" ht="13" x14ac:dyDescent="0.3">
      <c r="A240" s="116">
        <v>235</v>
      </c>
      <c r="B240" s="116" t="s">
        <v>197</v>
      </c>
      <c r="C240" s="133">
        <v>144135.47887977466</v>
      </c>
      <c r="D240" s="119">
        <v>54074.50734555869</v>
      </c>
      <c r="E240" s="119">
        <v>58882.436666666668</v>
      </c>
      <c r="F240" s="119">
        <v>27716.625833333328</v>
      </c>
      <c r="G240" s="119">
        <v>1.3933333333333333</v>
      </c>
      <c r="H240" s="119">
        <v>538.11657600000001</v>
      </c>
      <c r="I240" s="119">
        <v>492.37650000000002</v>
      </c>
      <c r="J240" s="119">
        <v>-46517.124966666663</v>
      </c>
      <c r="K240" s="119">
        <f t="shared" si="12"/>
        <v>239323.81016800003</v>
      </c>
      <c r="L240" s="119">
        <v>449664.55916666659</v>
      </c>
      <c r="M240" s="119">
        <f t="shared" si="13"/>
        <v>688988.36933466664</v>
      </c>
      <c r="N240" s="133">
        <v>93542.598127999983</v>
      </c>
      <c r="O240" s="119">
        <v>78803.87999999999</v>
      </c>
      <c r="P240" s="119">
        <v>36049.496999999996</v>
      </c>
      <c r="Q240" s="119">
        <v>58882.436666666668</v>
      </c>
      <c r="R240" s="119">
        <v>27716.625833333328</v>
      </c>
      <c r="S240" s="119">
        <v>1.3933333333333333</v>
      </c>
      <c r="T240" s="119">
        <v>538.11657600000001</v>
      </c>
      <c r="U240" s="119">
        <v>492.37650000000002</v>
      </c>
      <c r="V240" s="119">
        <v>-46517.124966666663</v>
      </c>
      <c r="W240" s="119">
        <f t="shared" si="14"/>
        <v>249509.79907066669</v>
      </c>
      <c r="X240" s="119">
        <v>449664.55916666659</v>
      </c>
      <c r="Y240" s="134">
        <f t="shared" si="15"/>
        <v>699174.35823733325</v>
      </c>
    </row>
    <row r="241" spans="1:25" s="116" customFormat="1" ht="13" x14ac:dyDescent="0.3">
      <c r="A241" s="116">
        <v>236</v>
      </c>
      <c r="B241" s="116" t="s">
        <v>197</v>
      </c>
      <c r="C241" s="133">
        <v>407.75984606572769</v>
      </c>
      <c r="D241" s="119">
        <v>2011.020132600939</v>
      </c>
      <c r="E241" s="119">
        <v>3450.7862199999995</v>
      </c>
      <c r="F241" s="119">
        <v>105.44416666666666</v>
      </c>
      <c r="G241" s="119">
        <v>0</v>
      </c>
      <c r="H241" s="119">
        <v>1.647286</v>
      </c>
      <c r="I241" s="119">
        <v>771.16700000000003</v>
      </c>
      <c r="J241" s="119">
        <v>-2838.7422378000006</v>
      </c>
      <c r="K241" s="119">
        <f t="shared" si="12"/>
        <v>3909.0824135333319</v>
      </c>
      <c r="L241" s="119">
        <v>1691.7091666666668</v>
      </c>
      <c r="M241" s="119">
        <f t="shared" si="13"/>
        <v>5600.7915801999989</v>
      </c>
      <c r="N241" s="133">
        <v>286.35321633333336</v>
      </c>
      <c r="O241" s="119">
        <v>221.46666666666667</v>
      </c>
      <c r="P241" s="119">
        <v>1535.7260999999999</v>
      </c>
      <c r="Q241" s="119">
        <v>3450.7862199999995</v>
      </c>
      <c r="R241" s="119">
        <v>105.44416666666666</v>
      </c>
      <c r="S241" s="119">
        <v>0</v>
      </c>
      <c r="T241" s="119">
        <v>1.647286</v>
      </c>
      <c r="U241" s="119">
        <v>771.16700000000003</v>
      </c>
      <c r="V241" s="119">
        <v>-2838.7422378000006</v>
      </c>
      <c r="W241" s="119">
        <f t="shared" si="14"/>
        <v>3533.8484178666663</v>
      </c>
      <c r="X241" s="119">
        <v>1691.7091666666668</v>
      </c>
      <c r="Y241" s="134">
        <f t="shared" si="15"/>
        <v>5225.5575845333333</v>
      </c>
    </row>
    <row r="242" spans="1:25" s="116" customFormat="1" ht="13" x14ac:dyDescent="0.3">
      <c r="A242" s="116">
        <v>237</v>
      </c>
      <c r="B242" s="116" t="s">
        <v>197</v>
      </c>
      <c r="C242" s="133">
        <v>0</v>
      </c>
      <c r="D242" s="119">
        <v>457.95000000000005</v>
      </c>
      <c r="E242" s="119">
        <v>219.14098666666669</v>
      </c>
      <c r="F242" s="119">
        <v>0</v>
      </c>
      <c r="G242" s="119">
        <v>0</v>
      </c>
      <c r="H242" s="119">
        <v>0</v>
      </c>
      <c r="I242" s="119">
        <v>0</v>
      </c>
      <c r="J242" s="119">
        <v>-200.40301146666673</v>
      </c>
      <c r="K242" s="119">
        <f t="shared" si="12"/>
        <v>476.68797519999998</v>
      </c>
      <c r="L242" s="119">
        <v>0</v>
      </c>
      <c r="M242" s="119">
        <f t="shared" si="13"/>
        <v>476.68797519999998</v>
      </c>
      <c r="N242" s="133">
        <v>0</v>
      </c>
      <c r="O242" s="119">
        <v>0</v>
      </c>
      <c r="P242" s="119">
        <v>353.70000000000005</v>
      </c>
      <c r="Q242" s="119">
        <v>219.14098666666669</v>
      </c>
      <c r="R242" s="119">
        <v>0</v>
      </c>
      <c r="S242" s="119">
        <v>0</v>
      </c>
      <c r="T242" s="119">
        <v>0</v>
      </c>
      <c r="U242" s="119">
        <v>0</v>
      </c>
      <c r="V242" s="119">
        <v>-200.40301146666673</v>
      </c>
      <c r="W242" s="119">
        <f t="shared" si="14"/>
        <v>372.43797519999998</v>
      </c>
      <c r="X242" s="119">
        <v>0</v>
      </c>
      <c r="Y242" s="134">
        <f t="shared" si="15"/>
        <v>372.43797519999998</v>
      </c>
    </row>
    <row r="243" spans="1:25" s="116" customFormat="1" ht="13" x14ac:dyDescent="0.3">
      <c r="A243" s="116">
        <v>238</v>
      </c>
      <c r="B243" s="116" t="s">
        <v>39</v>
      </c>
      <c r="C243" s="133">
        <v>692847.0250731766</v>
      </c>
      <c r="D243" s="119">
        <v>304535.49148425681</v>
      </c>
      <c r="E243" s="119">
        <v>168600.83199999997</v>
      </c>
      <c r="F243" s="119">
        <v>127315.01500000001</v>
      </c>
      <c r="G243" s="119">
        <v>166.93583333333333</v>
      </c>
      <c r="H243" s="119">
        <v>2088.6482922999999</v>
      </c>
      <c r="I243" s="119">
        <v>2028.7632115666665</v>
      </c>
      <c r="J243" s="119">
        <v>0</v>
      </c>
      <c r="K243" s="119">
        <f t="shared" si="12"/>
        <v>1297582.7108946333</v>
      </c>
      <c r="L243" s="119">
        <v>2063847.9750000003</v>
      </c>
      <c r="M243" s="119">
        <f t="shared" si="13"/>
        <v>3361430.6858946336</v>
      </c>
      <c r="N243" s="133">
        <v>363076.69481148338</v>
      </c>
      <c r="O243" s="119">
        <v>384661.98033333337</v>
      </c>
      <c r="P243" s="119">
        <v>213026.43599999999</v>
      </c>
      <c r="Q243" s="119">
        <v>168600.83199999997</v>
      </c>
      <c r="R243" s="119">
        <v>127315.01500000001</v>
      </c>
      <c r="S243" s="119">
        <v>166.93583333333333</v>
      </c>
      <c r="T243" s="119">
        <v>2088.6482922999999</v>
      </c>
      <c r="U243" s="119">
        <v>2028.7632115666665</v>
      </c>
      <c r="V243" s="119">
        <v>0</v>
      </c>
      <c r="W243" s="119">
        <f t="shared" si="14"/>
        <v>1260965.3054820166</v>
      </c>
      <c r="X243" s="119">
        <v>2063847.9750000003</v>
      </c>
      <c r="Y243" s="134">
        <f t="shared" si="15"/>
        <v>3324813.280482017</v>
      </c>
    </row>
    <row r="244" spans="1:25" s="116" customFormat="1" ht="13" x14ac:dyDescent="0.3">
      <c r="A244" s="116">
        <v>239</v>
      </c>
      <c r="B244" s="116" t="s">
        <v>39</v>
      </c>
      <c r="C244" s="133">
        <v>488610.75166876864</v>
      </c>
      <c r="D244" s="119">
        <v>184207.16235514812</v>
      </c>
      <c r="E244" s="119">
        <v>127806.13131226671</v>
      </c>
      <c r="F244" s="119">
        <v>95689.19</v>
      </c>
      <c r="G244" s="119">
        <v>131.98916666666665</v>
      </c>
      <c r="H244" s="119">
        <v>1602.05230185</v>
      </c>
      <c r="I244" s="119">
        <v>1611.2829359</v>
      </c>
      <c r="J244" s="119">
        <v>0</v>
      </c>
      <c r="K244" s="119">
        <f t="shared" si="12"/>
        <v>899658.55974060006</v>
      </c>
      <c r="L244" s="119">
        <v>1565188.8316666668</v>
      </c>
      <c r="M244" s="119">
        <f t="shared" si="13"/>
        <v>2464847.3914072667</v>
      </c>
      <c r="N244" s="133">
        <v>278490.091804925</v>
      </c>
      <c r="O244" s="119">
        <v>269753.44666666671</v>
      </c>
      <c r="P244" s="119">
        <v>125258.27521380002</v>
      </c>
      <c r="Q244" s="119">
        <v>127806.13131226671</v>
      </c>
      <c r="R244" s="119">
        <v>95689.19</v>
      </c>
      <c r="S244" s="119">
        <v>131.98916666666665</v>
      </c>
      <c r="T244" s="119">
        <v>1602.05230185</v>
      </c>
      <c r="U244" s="119">
        <v>1611.2829359</v>
      </c>
      <c r="V244" s="119">
        <v>0</v>
      </c>
      <c r="W244" s="119">
        <f t="shared" si="14"/>
        <v>900342.45940207515</v>
      </c>
      <c r="X244" s="119">
        <v>1565188.8316666668</v>
      </c>
      <c r="Y244" s="134">
        <f t="shared" si="15"/>
        <v>2465531.2910687421</v>
      </c>
    </row>
    <row r="245" spans="1:25" s="116" customFormat="1" ht="13" x14ac:dyDescent="0.3">
      <c r="A245" s="116">
        <v>240</v>
      </c>
      <c r="B245" s="116" t="s">
        <v>39</v>
      </c>
      <c r="C245" s="133">
        <v>361265.22410033667</v>
      </c>
      <c r="D245" s="119">
        <v>134365.60887158001</v>
      </c>
      <c r="E245" s="119">
        <v>111549.07910266664</v>
      </c>
      <c r="F245" s="119">
        <v>67358.605833333349</v>
      </c>
      <c r="G245" s="119">
        <v>90.118333333333339</v>
      </c>
      <c r="H245" s="119">
        <v>1120.3814988500001</v>
      </c>
      <c r="I245" s="119">
        <v>1092.5138244333332</v>
      </c>
      <c r="J245" s="119">
        <v>0</v>
      </c>
      <c r="K245" s="119">
        <f t="shared" si="12"/>
        <v>676841.53156453324</v>
      </c>
      <c r="L245" s="119">
        <v>1102536.1949999998</v>
      </c>
      <c r="M245" s="119">
        <f t="shared" si="13"/>
        <v>1779377.7265645331</v>
      </c>
      <c r="N245" s="133">
        <v>194759.65055009164</v>
      </c>
      <c r="O245" s="119">
        <v>200202.595</v>
      </c>
      <c r="P245" s="119">
        <v>91878.622927799981</v>
      </c>
      <c r="Q245" s="119">
        <v>111549.07910266664</v>
      </c>
      <c r="R245" s="119">
        <v>67358.605833333349</v>
      </c>
      <c r="S245" s="119">
        <v>90.118333333333339</v>
      </c>
      <c r="T245" s="119">
        <v>1120.3814988500001</v>
      </c>
      <c r="U245" s="119">
        <v>1092.5138244333332</v>
      </c>
      <c r="V245" s="119">
        <v>0</v>
      </c>
      <c r="W245" s="119">
        <f t="shared" si="14"/>
        <v>668051.56707050814</v>
      </c>
      <c r="X245" s="119">
        <v>1102536.1949999998</v>
      </c>
      <c r="Y245" s="134">
        <f t="shared" si="15"/>
        <v>1770587.762070508</v>
      </c>
    </row>
    <row r="246" spans="1:25" s="116" customFormat="1" ht="13" x14ac:dyDescent="0.3">
      <c r="A246" s="116">
        <v>241</v>
      </c>
      <c r="B246" s="116" t="s">
        <v>39</v>
      </c>
      <c r="C246" s="133">
        <v>926748.9228539099</v>
      </c>
      <c r="D246" s="119">
        <v>368257.86120389012</v>
      </c>
      <c r="E246" s="119">
        <v>187954</v>
      </c>
      <c r="F246" s="119">
        <v>171990.41666666669</v>
      </c>
      <c r="G246" s="119">
        <v>227.85249999999999</v>
      </c>
      <c r="H246" s="119">
        <v>2802.2234334</v>
      </c>
      <c r="I246" s="119">
        <v>2836.2381987999997</v>
      </c>
      <c r="J246" s="119">
        <v>0</v>
      </c>
      <c r="K246" s="119">
        <f t="shared" si="12"/>
        <v>1660817.5148566668</v>
      </c>
      <c r="L246" s="119">
        <v>2776060.4208333329</v>
      </c>
      <c r="M246" s="119">
        <f t="shared" si="13"/>
        <v>4436877.9356899997</v>
      </c>
      <c r="N246" s="133">
        <v>487119.84017269994</v>
      </c>
      <c r="O246" s="119">
        <v>514422.5720000001</v>
      </c>
      <c r="P246" s="119">
        <v>254664</v>
      </c>
      <c r="Q246" s="119">
        <v>187954</v>
      </c>
      <c r="R246" s="119">
        <v>171990.41666666669</v>
      </c>
      <c r="S246" s="119">
        <v>227.85249999999999</v>
      </c>
      <c r="T246" s="119">
        <v>2802.2234334</v>
      </c>
      <c r="U246" s="119">
        <v>2836.2381987999997</v>
      </c>
      <c r="V246" s="119">
        <v>0</v>
      </c>
      <c r="W246" s="119">
        <f t="shared" si="14"/>
        <v>1622017.1429715669</v>
      </c>
      <c r="X246" s="119">
        <v>2776060.4208333329</v>
      </c>
      <c r="Y246" s="134">
        <f t="shared" si="15"/>
        <v>4398077.5638049003</v>
      </c>
    </row>
    <row r="247" spans="1:25" s="116" customFormat="1" ht="13" x14ac:dyDescent="0.3">
      <c r="A247" s="116">
        <v>242</v>
      </c>
      <c r="B247" s="116" t="s">
        <v>39</v>
      </c>
      <c r="C247" s="133">
        <v>827376.26831791503</v>
      </c>
      <c r="D247" s="119">
        <v>354103.71055840165</v>
      </c>
      <c r="E247" s="119">
        <v>184994.80000000002</v>
      </c>
      <c r="F247" s="119">
        <v>149874.97999999998</v>
      </c>
      <c r="G247" s="119">
        <v>210.44583333333333</v>
      </c>
      <c r="H247" s="119">
        <v>2372.3655339499996</v>
      </c>
      <c r="I247" s="119">
        <v>2569.2252126666667</v>
      </c>
      <c r="J247" s="119">
        <v>0</v>
      </c>
      <c r="K247" s="119">
        <f t="shared" si="12"/>
        <v>1521501.7954562667</v>
      </c>
      <c r="L247" s="119">
        <v>2405158.6625000001</v>
      </c>
      <c r="M247" s="119">
        <f t="shared" si="13"/>
        <v>3926660.4579562666</v>
      </c>
      <c r="N247" s="133">
        <v>412396.20865164167</v>
      </c>
      <c r="O247" s="119">
        <v>460784.45266666665</v>
      </c>
      <c r="P247" s="119">
        <v>248297.39999999994</v>
      </c>
      <c r="Q247" s="119">
        <v>184994.80000000002</v>
      </c>
      <c r="R247" s="119">
        <v>149874.97999999998</v>
      </c>
      <c r="S247" s="119">
        <v>210.44583333333333</v>
      </c>
      <c r="T247" s="119">
        <v>2372.3655339499996</v>
      </c>
      <c r="U247" s="119">
        <v>2569.2252126666667</v>
      </c>
      <c r="V247" s="119">
        <v>0</v>
      </c>
      <c r="W247" s="119">
        <f t="shared" si="14"/>
        <v>1461499.8778982584</v>
      </c>
      <c r="X247" s="119">
        <v>2405158.6625000001</v>
      </c>
      <c r="Y247" s="134">
        <f t="shared" si="15"/>
        <v>3866658.5403982587</v>
      </c>
    </row>
    <row r="248" spans="1:25" s="116" customFormat="1" ht="13" x14ac:dyDescent="0.3">
      <c r="A248" s="116">
        <v>243</v>
      </c>
      <c r="B248" s="116" t="s">
        <v>39</v>
      </c>
      <c r="C248" s="133">
        <v>472443.26884100749</v>
      </c>
      <c r="D248" s="119">
        <v>167535.31271509247</v>
      </c>
      <c r="E248" s="119">
        <v>122841.92195466667</v>
      </c>
      <c r="F248" s="119">
        <v>85821.727499999994</v>
      </c>
      <c r="G248" s="119">
        <v>122.01083333333332</v>
      </c>
      <c r="H248" s="119">
        <v>1395.2606613</v>
      </c>
      <c r="I248" s="119">
        <v>1481.0950424333334</v>
      </c>
      <c r="J248" s="119">
        <v>0</v>
      </c>
      <c r="K248" s="119">
        <f t="shared" si="12"/>
        <v>851640.59754783346</v>
      </c>
      <c r="L248" s="119">
        <v>1392985.4616666667</v>
      </c>
      <c r="M248" s="119">
        <f t="shared" si="13"/>
        <v>2244626.0592145002</v>
      </c>
      <c r="N248" s="133">
        <v>242542.81162265001</v>
      </c>
      <c r="O248" s="119">
        <v>262636.61533333332</v>
      </c>
      <c r="P248" s="119">
        <v>114577.97807399998</v>
      </c>
      <c r="Q248" s="119">
        <v>122841.92195466667</v>
      </c>
      <c r="R248" s="119">
        <v>85821.727499999994</v>
      </c>
      <c r="S248" s="119">
        <v>122.01083333333332</v>
      </c>
      <c r="T248" s="119">
        <v>1395.2606613</v>
      </c>
      <c r="U248" s="119">
        <v>1481.0950424333334</v>
      </c>
      <c r="V248" s="119">
        <v>0</v>
      </c>
      <c r="W248" s="119">
        <f t="shared" si="14"/>
        <v>831419.42102171679</v>
      </c>
      <c r="X248" s="119">
        <v>1392985.4616666667</v>
      </c>
      <c r="Y248" s="134">
        <f t="shared" si="15"/>
        <v>2224404.8826883836</v>
      </c>
    </row>
    <row r="249" spans="1:25" s="116" customFormat="1" ht="13" x14ac:dyDescent="0.3">
      <c r="A249" s="116">
        <v>244</v>
      </c>
      <c r="B249" s="116" t="s">
        <v>39</v>
      </c>
      <c r="C249" s="133">
        <v>528358.32998256665</v>
      </c>
      <c r="D249" s="119">
        <v>152849.49735935</v>
      </c>
      <c r="E249" s="119">
        <v>116639.63267359999</v>
      </c>
      <c r="F249" s="119">
        <v>95786.625000000015</v>
      </c>
      <c r="G249" s="119">
        <v>131.96166666666667</v>
      </c>
      <c r="H249" s="119">
        <v>1583.6941813499998</v>
      </c>
      <c r="I249" s="119">
        <v>1581.9457841666665</v>
      </c>
      <c r="J249" s="119">
        <v>0</v>
      </c>
      <c r="K249" s="119">
        <f t="shared" si="12"/>
        <v>896931.68664769991</v>
      </c>
      <c r="L249" s="119">
        <v>1567913.2608333332</v>
      </c>
      <c r="M249" s="119">
        <f t="shared" si="13"/>
        <v>2464844.9474810334</v>
      </c>
      <c r="N249" s="133">
        <v>275298.838524675</v>
      </c>
      <c r="O249" s="119">
        <v>293446.35333333333</v>
      </c>
      <c r="P249" s="119">
        <v>101234.00168279996</v>
      </c>
      <c r="Q249" s="119">
        <v>116639.63267359999</v>
      </c>
      <c r="R249" s="119">
        <v>95786.625000000015</v>
      </c>
      <c r="S249" s="119">
        <v>131.96166666666667</v>
      </c>
      <c r="T249" s="119">
        <v>1583.6941813499998</v>
      </c>
      <c r="U249" s="119">
        <v>1581.9457841666665</v>
      </c>
      <c r="V249" s="119">
        <v>0</v>
      </c>
      <c r="W249" s="119">
        <f t="shared" si="14"/>
        <v>885703.05284659157</v>
      </c>
      <c r="X249" s="119">
        <v>1567913.2608333332</v>
      </c>
      <c r="Y249" s="134">
        <f t="shared" si="15"/>
        <v>2453616.3136799247</v>
      </c>
    </row>
    <row r="250" spans="1:25" s="116" customFormat="1" ht="13" x14ac:dyDescent="0.3">
      <c r="A250" s="116">
        <v>245</v>
      </c>
      <c r="B250" s="116" t="s">
        <v>39</v>
      </c>
      <c r="C250" s="133">
        <v>814523.13178196608</v>
      </c>
      <c r="D250" s="119">
        <v>287399.14570680045</v>
      </c>
      <c r="E250" s="119">
        <v>160358.08389893334</v>
      </c>
      <c r="F250" s="119">
        <v>149881.37</v>
      </c>
      <c r="G250" s="119">
        <v>201.49583333333331</v>
      </c>
      <c r="H250" s="119">
        <v>2512.2136614000001</v>
      </c>
      <c r="I250" s="119">
        <v>2403.7658168000003</v>
      </c>
      <c r="J250" s="119">
        <v>0</v>
      </c>
      <c r="K250" s="119">
        <f t="shared" si="12"/>
        <v>1417279.2066992333</v>
      </c>
      <c r="L250" s="119">
        <v>2464854.2575000003</v>
      </c>
      <c r="M250" s="119">
        <f t="shared" si="13"/>
        <v>3882133.4641992338</v>
      </c>
      <c r="N250" s="133">
        <v>436706.4748066999</v>
      </c>
      <c r="O250" s="119">
        <v>451547.68199999997</v>
      </c>
      <c r="P250" s="119">
        <v>195292.49437379997</v>
      </c>
      <c r="Q250" s="119">
        <v>160358.08389893334</v>
      </c>
      <c r="R250" s="119">
        <v>149881.37</v>
      </c>
      <c r="S250" s="119">
        <v>201.49583333333331</v>
      </c>
      <c r="T250" s="119">
        <v>2512.2136614000001</v>
      </c>
      <c r="U250" s="119">
        <v>2403.7658168000003</v>
      </c>
      <c r="V250" s="119">
        <v>0</v>
      </c>
      <c r="W250" s="119">
        <f t="shared" si="14"/>
        <v>1398903.5803909667</v>
      </c>
      <c r="X250" s="119">
        <v>2464854.2575000003</v>
      </c>
      <c r="Y250" s="134">
        <f t="shared" si="15"/>
        <v>3863757.8378909668</v>
      </c>
    </row>
    <row r="251" spans="1:25" s="116" customFormat="1" ht="13" x14ac:dyDescent="0.3">
      <c r="A251" s="116">
        <v>246</v>
      </c>
      <c r="B251" s="116" t="s">
        <v>39</v>
      </c>
      <c r="C251" s="133">
        <v>198537.82176122963</v>
      </c>
      <c r="D251" s="119">
        <v>87924.450378388705</v>
      </c>
      <c r="E251" s="119">
        <v>88528.175833333327</v>
      </c>
      <c r="F251" s="119">
        <v>38368.300000000003</v>
      </c>
      <c r="G251" s="119">
        <v>51.229166666666664</v>
      </c>
      <c r="H251" s="119">
        <v>618.74100835499996</v>
      </c>
      <c r="I251" s="119">
        <v>697.57888983333339</v>
      </c>
      <c r="J251" s="119">
        <v>0</v>
      </c>
      <c r="K251" s="119">
        <f t="shared" si="12"/>
        <v>414726.29703780671</v>
      </c>
      <c r="L251" s="119">
        <v>618667.005</v>
      </c>
      <c r="M251" s="119">
        <f t="shared" si="13"/>
        <v>1033393.3020378067</v>
      </c>
      <c r="N251" s="133">
        <v>107557.81195237749</v>
      </c>
      <c r="O251" s="119">
        <v>109988.29933333334</v>
      </c>
      <c r="P251" s="119">
        <v>61337.376750000018</v>
      </c>
      <c r="Q251" s="119">
        <v>88528.175833333327</v>
      </c>
      <c r="R251" s="119">
        <v>38368.300000000003</v>
      </c>
      <c r="S251" s="119">
        <v>51.229166666666664</v>
      </c>
      <c r="T251" s="119">
        <v>618.74100835499996</v>
      </c>
      <c r="U251" s="119">
        <v>697.57888983333339</v>
      </c>
      <c r="V251" s="119">
        <v>0</v>
      </c>
      <c r="W251" s="119">
        <f t="shared" si="14"/>
        <v>407147.51293389918</v>
      </c>
      <c r="X251" s="119">
        <v>618667.005</v>
      </c>
      <c r="Y251" s="134">
        <f t="shared" si="15"/>
        <v>1025814.5179338992</v>
      </c>
    </row>
    <row r="252" spans="1:25" s="116" customFormat="1" ht="13" x14ac:dyDescent="0.3">
      <c r="A252" s="116">
        <v>247</v>
      </c>
      <c r="B252" s="116" t="s">
        <v>39</v>
      </c>
      <c r="C252" s="133">
        <v>330149.51636578963</v>
      </c>
      <c r="D252" s="119">
        <v>128804.38284231034</v>
      </c>
      <c r="E252" s="119">
        <v>109031.7120456</v>
      </c>
      <c r="F252" s="119">
        <v>63559.647499999992</v>
      </c>
      <c r="G252" s="119">
        <v>92.727500000000006</v>
      </c>
      <c r="H252" s="119">
        <v>1031.8490296000002</v>
      </c>
      <c r="I252" s="119">
        <v>1128.9696570333333</v>
      </c>
      <c r="J252" s="119">
        <v>0</v>
      </c>
      <c r="K252" s="119">
        <f t="shared" si="12"/>
        <v>633798.80494033336</v>
      </c>
      <c r="L252" s="119">
        <v>1032098.1125000002</v>
      </c>
      <c r="M252" s="119">
        <f t="shared" si="13"/>
        <v>1665896.9174403334</v>
      </c>
      <c r="N252" s="133">
        <v>179369.75631213331</v>
      </c>
      <c r="O252" s="119">
        <v>182865.47966666668</v>
      </c>
      <c r="P252" s="119">
        <v>88523.666501400003</v>
      </c>
      <c r="Q252" s="119">
        <v>109031.7120456</v>
      </c>
      <c r="R252" s="119">
        <v>63559.647499999992</v>
      </c>
      <c r="S252" s="119">
        <v>92.727500000000006</v>
      </c>
      <c r="T252" s="119">
        <v>1031.8490296000002</v>
      </c>
      <c r="U252" s="119">
        <v>1128.9696570333333</v>
      </c>
      <c r="V252" s="119">
        <v>0</v>
      </c>
      <c r="W252" s="119">
        <f t="shared" si="14"/>
        <v>625603.80821243336</v>
      </c>
      <c r="X252" s="119">
        <v>1032098.1125000002</v>
      </c>
      <c r="Y252" s="134">
        <f t="shared" si="15"/>
        <v>1657701.9207124335</v>
      </c>
    </row>
    <row r="253" spans="1:25" s="116" customFormat="1" ht="13" x14ac:dyDescent="0.3">
      <c r="A253" s="116">
        <v>248</v>
      </c>
      <c r="B253" s="116" t="s">
        <v>39</v>
      </c>
      <c r="C253" s="133">
        <v>569338.4358266911</v>
      </c>
      <c r="D253" s="119">
        <v>229938.33304184224</v>
      </c>
      <c r="E253" s="119">
        <v>143566</v>
      </c>
      <c r="F253" s="119">
        <v>105284.07166666667</v>
      </c>
      <c r="G253" s="119">
        <v>168.85250000000002</v>
      </c>
      <c r="H253" s="119">
        <v>1735.1851956</v>
      </c>
      <c r="I253" s="119">
        <v>1858.8548372666667</v>
      </c>
      <c r="J253" s="119">
        <v>0</v>
      </c>
      <c r="K253" s="119">
        <f t="shared" si="12"/>
        <v>1051889.7330680666</v>
      </c>
      <c r="L253" s="119">
        <v>1724759.8499999999</v>
      </c>
      <c r="M253" s="119">
        <f t="shared" si="13"/>
        <v>2776649.5830680663</v>
      </c>
      <c r="N253" s="133">
        <v>301633.02650179999</v>
      </c>
      <c r="O253" s="119">
        <v>315869.29966666666</v>
      </c>
      <c r="P253" s="119">
        <v>159165</v>
      </c>
      <c r="Q253" s="119">
        <v>143566</v>
      </c>
      <c r="R253" s="119">
        <v>105284.07166666667</v>
      </c>
      <c r="S253" s="119">
        <v>168.85250000000002</v>
      </c>
      <c r="T253" s="119">
        <v>1735.1851956</v>
      </c>
      <c r="U253" s="119">
        <v>1858.8548372666667</v>
      </c>
      <c r="V253" s="119">
        <v>0</v>
      </c>
      <c r="W253" s="119">
        <f t="shared" si="14"/>
        <v>1029280.2903679999</v>
      </c>
      <c r="X253" s="119">
        <v>1724759.8499999999</v>
      </c>
      <c r="Y253" s="134">
        <f t="shared" si="15"/>
        <v>2754040.1403679997</v>
      </c>
    </row>
    <row r="254" spans="1:25" s="116" customFormat="1" ht="13" x14ac:dyDescent="0.3">
      <c r="A254" s="116">
        <v>249</v>
      </c>
      <c r="B254" s="116" t="s">
        <v>39</v>
      </c>
      <c r="C254" s="133">
        <v>192944.38833578562</v>
      </c>
      <c r="D254" s="119">
        <v>82342.961221137695</v>
      </c>
      <c r="E254" s="119">
        <v>85356.824000000008</v>
      </c>
      <c r="F254" s="119">
        <v>36137.352500000001</v>
      </c>
      <c r="G254" s="119">
        <v>50.014999999999993</v>
      </c>
      <c r="H254" s="119">
        <v>608.40834376999987</v>
      </c>
      <c r="I254" s="119">
        <v>587.68020393333325</v>
      </c>
      <c r="J254" s="119">
        <v>0</v>
      </c>
      <c r="K254" s="119">
        <f t="shared" si="12"/>
        <v>398027.62960462668</v>
      </c>
      <c r="L254" s="119">
        <v>594430.3566666668</v>
      </c>
      <c r="M254" s="119">
        <f t="shared" si="13"/>
        <v>992457.98627129348</v>
      </c>
      <c r="N254" s="133">
        <v>105761.65042535168</v>
      </c>
      <c r="O254" s="119">
        <v>106806.07500000001</v>
      </c>
      <c r="P254" s="119">
        <v>57136.226400000007</v>
      </c>
      <c r="Q254" s="119">
        <v>85356.824000000008</v>
      </c>
      <c r="R254" s="119">
        <v>36137.352500000001</v>
      </c>
      <c r="S254" s="119">
        <v>50.014999999999993</v>
      </c>
      <c r="T254" s="119">
        <v>608.40834376999987</v>
      </c>
      <c r="U254" s="119">
        <v>587.68020393333325</v>
      </c>
      <c r="V254" s="119">
        <v>0</v>
      </c>
      <c r="W254" s="119">
        <f t="shared" si="14"/>
        <v>392444.23187305505</v>
      </c>
      <c r="X254" s="119">
        <v>594430.3566666668</v>
      </c>
      <c r="Y254" s="134">
        <f t="shared" si="15"/>
        <v>986874.58853972191</v>
      </c>
    </row>
    <row r="255" spans="1:25" s="116" customFormat="1" ht="13" x14ac:dyDescent="0.3">
      <c r="A255" s="116">
        <v>250</v>
      </c>
      <c r="B255" s="116" t="s">
        <v>39</v>
      </c>
      <c r="C255" s="133">
        <v>175140.20209131786</v>
      </c>
      <c r="D255" s="119">
        <v>66284.646335965488</v>
      </c>
      <c r="E255" s="119">
        <v>76786.909869999989</v>
      </c>
      <c r="F255" s="119">
        <v>30922.323333333334</v>
      </c>
      <c r="G255" s="119">
        <v>43.081666666666671</v>
      </c>
      <c r="H255" s="119">
        <v>509.54639834999989</v>
      </c>
      <c r="I255" s="119">
        <v>528.21059546666675</v>
      </c>
      <c r="J255" s="119">
        <v>0</v>
      </c>
      <c r="K255" s="119">
        <f t="shared" si="12"/>
        <v>350214.92029109999</v>
      </c>
      <c r="L255" s="119">
        <v>506946.31749999995</v>
      </c>
      <c r="M255" s="119">
        <f t="shared" si="13"/>
        <v>857161.23779109993</v>
      </c>
      <c r="N255" s="133">
        <v>88576.148913174999</v>
      </c>
      <c r="O255" s="119">
        <v>97452.933666666664</v>
      </c>
      <c r="P255" s="119">
        <v>45783.497457000012</v>
      </c>
      <c r="Q255" s="119">
        <v>76786.909869999989</v>
      </c>
      <c r="R255" s="119">
        <v>30922.323333333334</v>
      </c>
      <c r="S255" s="119">
        <v>43.081666666666671</v>
      </c>
      <c r="T255" s="119">
        <v>509.54639834999989</v>
      </c>
      <c r="U255" s="119">
        <v>528.21059546666675</v>
      </c>
      <c r="V255" s="119">
        <v>0</v>
      </c>
      <c r="W255" s="119">
        <f t="shared" si="14"/>
        <v>340602.65190065833</v>
      </c>
      <c r="X255" s="119">
        <v>506946.31749999995</v>
      </c>
      <c r="Y255" s="134">
        <f t="shared" si="15"/>
        <v>847548.96940065827</v>
      </c>
    </row>
    <row r="256" spans="1:25" s="116" customFormat="1" ht="13" x14ac:dyDescent="0.3">
      <c r="A256" s="116">
        <v>251</v>
      </c>
      <c r="B256" s="116" t="s">
        <v>39</v>
      </c>
      <c r="C256" s="133">
        <v>428917.5479761535</v>
      </c>
      <c r="D256" s="119">
        <v>181162.40773829646</v>
      </c>
      <c r="E256" s="119">
        <v>128109.4408</v>
      </c>
      <c r="F256" s="119">
        <v>78810.613333333342</v>
      </c>
      <c r="G256" s="119">
        <v>91.201666666666668</v>
      </c>
      <c r="H256" s="119">
        <v>1319.1929083500002</v>
      </c>
      <c r="I256" s="119">
        <v>1293.4542795999998</v>
      </c>
      <c r="J256" s="119">
        <v>0</v>
      </c>
      <c r="K256" s="119">
        <f t="shared" si="12"/>
        <v>819703.85870239988</v>
      </c>
      <c r="L256" s="119">
        <v>1281686.6108333331</v>
      </c>
      <c r="M256" s="119">
        <f t="shared" si="13"/>
        <v>2101390.4695357331</v>
      </c>
      <c r="N256" s="133">
        <v>229319.70056817503</v>
      </c>
      <c r="O256" s="119">
        <v>237822.88600000003</v>
      </c>
      <c r="P256" s="119">
        <v>125910.83339999996</v>
      </c>
      <c r="Q256" s="119">
        <v>128109.4408</v>
      </c>
      <c r="R256" s="119">
        <v>78810.613333333342</v>
      </c>
      <c r="S256" s="119">
        <v>91.201666666666668</v>
      </c>
      <c r="T256" s="119">
        <v>1319.1929083500002</v>
      </c>
      <c r="U256" s="119">
        <v>1293.4542795999998</v>
      </c>
      <c r="V256" s="119">
        <v>0</v>
      </c>
      <c r="W256" s="119">
        <f t="shared" si="14"/>
        <v>802677.3229561249</v>
      </c>
      <c r="X256" s="119">
        <v>1281686.6108333331</v>
      </c>
      <c r="Y256" s="134">
        <f t="shared" si="15"/>
        <v>2084363.9337894581</v>
      </c>
    </row>
    <row r="257" spans="1:25" s="116" customFormat="1" ht="13" x14ac:dyDescent="0.3">
      <c r="A257" s="116">
        <v>252</v>
      </c>
      <c r="B257" s="116" t="s">
        <v>39</v>
      </c>
      <c r="C257" s="133">
        <v>244430.86979672208</v>
      </c>
      <c r="D257" s="119">
        <v>114847.87760091126</v>
      </c>
      <c r="E257" s="119">
        <v>103102</v>
      </c>
      <c r="F257" s="119">
        <v>45206.493333333339</v>
      </c>
      <c r="G257" s="119">
        <v>61.22</v>
      </c>
      <c r="H257" s="119">
        <v>758.86450289999993</v>
      </c>
      <c r="I257" s="119">
        <v>793.13793880000003</v>
      </c>
      <c r="J257" s="119">
        <v>0</v>
      </c>
      <c r="K257" s="119">
        <f t="shared" si="12"/>
        <v>509200.46317266661</v>
      </c>
      <c r="L257" s="119">
        <v>745068.23</v>
      </c>
      <c r="M257" s="119">
        <f t="shared" si="13"/>
        <v>1254268.6931726667</v>
      </c>
      <c r="N257" s="133">
        <v>131915.94608744999</v>
      </c>
      <c r="O257" s="119">
        <v>135446.7986666667</v>
      </c>
      <c r="P257" s="119">
        <v>80643.599999999991</v>
      </c>
      <c r="Q257" s="119">
        <v>103102</v>
      </c>
      <c r="R257" s="119">
        <v>45206.493333333339</v>
      </c>
      <c r="S257" s="119">
        <v>61.22</v>
      </c>
      <c r="T257" s="119">
        <v>758.86450289999993</v>
      </c>
      <c r="U257" s="119">
        <v>793.13793880000003</v>
      </c>
      <c r="V257" s="119">
        <v>0</v>
      </c>
      <c r="W257" s="119">
        <f t="shared" si="14"/>
        <v>497928.06052914995</v>
      </c>
      <c r="X257" s="119">
        <v>745068.23</v>
      </c>
      <c r="Y257" s="134">
        <f t="shared" si="15"/>
        <v>1242996.2905291501</v>
      </c>
    </row>
    <row r="258" spans="1:25" s="116" customFormat="1" ht="13" x14ac:dyDescent="0.3">
      <c r="A258" s="116">
        <v>253</v>
      </c>
      <c r="B258" s="116" t="s">
        <v>39</v>
      </c>
      <c r="C258" s="133">
        <v>846661.18361698929</v>
      </c>
      <c r="D258" s="119">
        <v>316881.87877046078</v>
      </c>
      <c r="E258" s="119">
        <v>170338.10160000002</v>
      </c>
      <c r="F258" s="119">
        <v>159396.04250000001</v>
      </c>
      <c r="G258" s="119">
        <v>214.00750000000002</v>
      </c>
      <c r="H258" s="119">
        <v>2634.5709273499997</v>
      </c>
      <c r="I258" s="119">
        <v>2557.1345317</v>
      </c>
      <c r="J258" s="119">
        <v>0</v>
      </c>
      <c r="K258" s="119">
        <f t="shared" si="12"/>
        <v>1498682.9194465003</v>
      </c>
      <c r="L258" s="119">
        <v>2593496.2816666667</v>
      </c>
      <c r="M258" s="119">
        <f t="shared" si="13"/>
        <v>4092179.2011131672</v>
      </c>
      <c r="N258" s="133">
        <v>457976.2462043417</v>
      </c>
      <c r="O258" s="119">
        <v>469090.76133333333</v>
      </c>
      <c r="P258" s="119">
        <v>216764.10179999995</v>
      </c>
      <c r="Q258" s="119">
        <v>170338.10160000002</v>
      </c>
      <c r="R258" s="119">
        <v>159396.04250000001</v>
      </c>
      <c r="S258" s="119">
        <v>214.00750000000002</v>
      </c>
      <c r="T258" s="119">
        <v>2634.5709273499997</v>
      </c>
      <c r="U258" s="119">
        <v>2557.1345317</v>
      </c>
      <c r="V258" s="119">
        <v>0</v>
      </c>
      <c r="W258" s="119">
        <f t="shared" si="14"/>
        <v>1478970.966396725</v>
      </c>
      <c r="X258" s="119">
        <v>2593496.2816666667</v>
      </c>
      <c r="Y258" s="134">
        <f t="shared" si="15"/>
        <v>4072467.248063392</v>
      </c>
    </row>
    <row r="259" spans="1:25" s="116" customFormat="1" ht="13" x14ac:dyDescent="0.3">
      <c r="A259" s="116">
        <v>254</v>
      </c>
      <c r="B259" s="116" t="s">
        <v>39</v>
      </c>
      <c r="C259" s="133">
        <v>438020.24630691833</v>
      </c>
      <c r="D259" s="119">
        <v>162940.53735604836</v>
      </c>
      <c r="E259" s="119">
        <v>121246.47245306667</v>
      </c>
      <c r="F259" s="119">
        <v>82821.945833333331</v>
      </c>
      <c r="G259" s="119">
        <v>96.693333333333314</v>
      </c>
      <c r="H259" s="119">
        <v>1384.3149157999999</v>
      </c>
      <c r="I259" s="119">
        <v>1466.0845675666662</v>
      </c>
      <c r="J259" s="119">
        <v>0</v>
      </c>
      <c r="K259" s="119">
        <f t="shared" si="12"/>
        <v>807976.2947660666</v>
      </c>
      <c r="L259" s="119">
        <v>1355401.6850000003</v>
      </c>
      <c r="M259" s="119">
        <f t="shared" si="13"/>
        <v>2163377.9797660671</v>
      </c>
      <c r="N259" s="133">
        <v>240640.07619656669</v>
      </c>
      <c r="O259" s="119">
        <v>242433.36900000004</v>
      </c>
      <c r="P259" s="119">
        <v>111145.43252219999</v>
      </c>
      <c r="Q259" s="119">
        <v>121246.47245306667</v>
      </c>
      <c r="R259" s="119">
        <v>82821.945833333331</v>
      </c>
      <c r="S259" s="119">
        <v>96.693333333333314</v>
      </c>
      <c r="T259" s="119">
        <v>1384.3149157999999</v>
      </c>
      <c r="U259" s="119">
        <v>1466.0845675666662</v>
      </c>
      <c r="V259" s="119">
        <v>0</v>
      </c>
      <c r="W259" s="119">
        <f t="shared" si="14"/>
        <v>801234.3888218666</v>
      </c>
      <c r="X259" s="119">
        <v>1355401.6850000003</v>
      </c>
      <c r="Y259" s="134">
        <f t="shared" si="15"/>
        <v>2156636.0738218669</v>
      </c>
    </row>
    <row r="260" spans="1:25" s="116" customFormat="1" ht="13" x14ac:dyDescent="0.3">
      <c r="A260" s="116">
        <v>255</v>
      </c>
      <c r="B260" s="116" t="s">
        <v>39</v>
      </c>
      <c r="C260" s="133">
        <v>138119.37561837997</v>
      </c>
      <c r="D260" s="119">
        <v>61845.659536441708</v>
      </c>
      <c r="E260" s="119">
        <v>74854.064592666662</v>
      </c>
      <c r="F260" s="119">
        <v>23842.092499999999</v>
      </c>
      <c r="G260" s="119">
        <v>38.484166666666667</v>
      </c>
      <c r="H260" s="119">
        <v>427.82018266499989</v>
      </c>
      <c r="I260" s="119">
        <v>490.11038749999994</v>
      </c>
      <c r="J260" s="119">
        <v>0</v>
      </c>
      <c r="K260" s="119">
        <f t="shared" si="12"/>
        <v>299617.60698432004</v>
      </c>
      <c r="L260" s="119">
        <v>405260.45500000007</v>
      </c>
      <c r="M260" s="119">
        <f t="shared" si="13"/>
        <v>704878.06198432017</v>
      </c>
      <c r="N260" s="133">
        <v>74369.408419932486</v>
      </c>
      <c r="O260" s="119">
        <v>76547.88966666667</v>
      </c>
      <c r="P260" s="119">
        <v>43223.020398600005</v>
      </c>
      <c r="Q260" s="119">
        <v>74854.064592666662</v>
      </c>
      <c r="R260" s="119">
        <v>23842.092499999999</v>
      </c>
      <c r="S260" s="119">
        <v>38.484166666666667</v>
      </c>
      <c r="T260" s="119">
        <v>427.82018266499989</v>
      </c>
      <c r="U260" s="119">
        <v>490.11038749999994</v>
      </c>
      <c r="V260" s="119">
        <v>0</v>
      </c>
      <c r="W260" s="119">
        <f t="shared" si="14"/>
        <v>293792.89031469758</v>
      </c>
      <c r="X260" s="119">
        <v>405260.45500000007</v>
      </c>
      <c r="Y260" s="134">
        <f t="shared" si="15"/>
        <v>699053.3453146976</v>
      </c>
    </row>
    <row r="261" spans="1:25" s="116" customFormat="1" ht="13" x14ac:dyDescent="0.3">
      <c r="A261" s="116">
        <v>256</v>
      </c>
      <c r="B261" s="116" t="s">
        <v>39</v>
      </c>
      <c r="C261" s="133">
        <v>329799.50829691737</v>
      </c>
      <c r="D261" s="119">
        <v>132980.20379231597</v>
      </c>
      <c r="E261" s="119">
        <v>111841.27133333338</v>
      </c>
      <c r="F261" s="119">
        <v>57831.333333333343</v>
      </c>
      <c r="G261" s="119">
        <v>76.822500000000005</v>
      </c>
      <c r="H261" s="119">
        <v>960.42852270000003</v>
      </c>
      <c r="I261" s="119">
        <v>1025.4527127666668</v>
      </c>
      <c r="J261" s="119">
        <v>0</v>
      </c>
      <c r="K261" s="119">
        <f t="shared" si="12"/>
        <v>634515.02049136674</v>
      </c>
      <c r="L261" s="119">
        <v>946117.31499999994</v>
      </c>
      <c r="M261" s="119">
        <f t="shared" si="13"/>
        <v>1580632.3354913667</v>
      </c>
      <c r="N261" s="133">
        <v>166954.49152935002</v>
      </c>
      <c r="O261" s="119">
        <v>183498.87433333334</v>
      </c>
      <c r="P261" s="119">
        <v>92507.425049999976</v>
      </c>
      <c r="Q261" s="119">
        <v>111841.27133333338</v>
      </c>
      <c r="R261" s="119">
        <v>57831.333333333343</v>
      </c>
      <c r="S261" s="119">
        <v>76.822500000000005</v>
      </c>
      <c r="T261" s="119">
        <v>960.42852270000003</v>
      </c>
      <c r="U261" s="119">
        <v>1025.4527127666668</v>
      </c>
      <c r="V261" s="119">
        <v>0</v>
      </c>
      <c r="W261" s="119">
        <f t="shared" si="14"/>
        <v>614696.09931481676</v>
      </c>
      <c r="X261" s="119">
        <v>946117.31499999994</v>
      </c>
      <c r="Y261" s="134">
        <f t="shared" si="15"/>
        <v>1560813.4143148167</v>
      </c>
    </row>
    <row r="262" spans="1:25" s="116" customFormat="1" ht="13" x14ac:dyDescent="0.3">
      <c r="A262" s="116">
        <v>257</v>
      </c>
      <c r="B262" s="116" t="s">
        <v>39</v>
      </c>
      <c r="C262" s="133">
        <v>450332.96386433765</v>
      </c>
      <c r="D262" s="119">
        <v>214238.24258331241</v>
      </c>
      <c r="E262" s="119">
        <v>138634</v>
      </c>
      <c r="F262" s="119">
        <v>94570.819999999992</v>
      </c>
      <c r="G262" s="119">
        <v>133.215</v>
      </c>
      <c r="H262" s="119">
        <v>1592.53624795</v>
      </c>
      <c r="I262" s="119">
        <v>1875.6949946666664</v>
      </c>
      <c r="J262" s="119">
        <v>0</v>
      </c>
      <c r="K262" s="119">
        <f t="shared" si="12"/>
        <v>901377.47269026667</v>
      </c>
      <c r="L262" s="119">
        <v>1548945.8875000002</v>
      </c>
      <c r="M262" s="119">
        <f t="shared" si="13"/>
        <v>2450323.3601902667</v>
      </c>
      <c r="N262" s="133">
        <v>276835.88443530834</v>
      </c>
      <c r="O262" s="119">
        <v>247256.56066666669</v>
      </c>
      <c r="P262" s="119">
        <v>148554</v>
      </c>
      <c r="Q262" s="119">
        <v>138634</v>
      </c>
      <c r="R262" s="119">
        <v>94570.819999999992</v>
      </c>
      <c r="S262" s="119">
        <v>133.215</v>
      </c>
      <c r="T262" s="119">
        <v>1592.53624795</v>
      </c>
      <c r="U262" s="119">
        <v>1875.6949946666664</v>
      </c>
      <c r="V262" s="119">
        <v>0</v>
      </c>
      <c r="W262" s="119">
        <f t="shared" si="14"/>
        <v>909452.71134459157</v>
      </c>
      <c r="X262" s="119">
        <v>1548945.8875000002</v>
      </c>
      <c r="Y262" s="134">
        <f t="shared" si="15"/>
        <v>2458398.5988445915</v>
      </c>
    </row>
    <row r="263" spans="1:25" s="116" customFormat="1" ht="13" x14ac:dyDescent="0.3">
      <c r="A263" s="116">
        <v>258</v>
      </c>
      <c r="B263" s="116" t="s">
        <v>39</v>
      </c>
      <c r="C263" s="133">
        <v>309859.78690518171</v>
      </c>
      <c r="D263" s="119">
        <v>149526.39523810163</v>
      </c>
      <c r="E263" s="119">
        <v>118906</v>
      </c>
      <c r="F263" s="119">
        <v>54352.523333333338</v>
      </c>
      <c r="G263" s="119">
        <v>71.184999999999988</v>
      </c>
      <c r="H263" s="119">
        <v>882.93519485000013</v>
      </c>
      <c r="I263" s="119">
        <v>933.7134269666667</v>
      </c>
      <c r="J263" s="119">
        <v>0</v>
      </c>
      <c r="K263" s="119">
        <f t="shared" ref="K263:K326" si="16">SUM(C263:J263)</f>
        <v>634532.53909843334</v>
      </c>
      <c r="L263" s="119">
        <v>881309.65</v>
      </c>
      <c r="M263" s="119">
        <f t="shared" ref="M263:M326" si="17">SUM(K263:L263)</f>
        <v>1515842.1890984334</v>
      </c>
      <c r="N263" s="133">
        <v>153483.56803809167</v>
      </c>
      <c r="O263" s="119">
        <v>172633.01500000004</v>
      </c>
      <c r="P263" s="119">
        <v>106110</v>
      </c>
      <c r="Q263" s="119">
        <v>118906</v>
      </c>
      <c r="R263" s="119">
        <v>54352.523333333338</v>
      </c>
      <c r="S263" s="119">
        <v>71.184999999999988</v>
      </c>
      <c r="T263" s="119">
        <v>882.93519485000013</v>
      </c>
      <c r="U263" s="119">
        <v>933.7134269666667</v>
      </c>
      <c r="V263" s="119">
        <v>0</v>
      </c>
      <c r="W263" s="119">
        <f t="shared" ref="W263:W326" si="18">SUM(N263:V263)</f>
        <v>607372.93999324169</v>
      </c>
      <c r="X263" s="119">
        <v>881309.65</v>
      </c>
      <c r="Y263" s="134">
        <f t="shared" ref="Y263:Y326" si="19">SUM(W263:X263)</f>
        <v>1488682.5899932417</v>
      </c>
    </row>
    <row r="264" spans="1:25" s="116" customFormat="1" ht="13" x14ac:dyDescent="0.3">
      <c r="A264" s="116">
        <v>259</v>
      </c>
      <c r="B264" s="116" t="s">
        <v>39</v>
      </c>
      <c r="C264" s="133">
        <v>320519.12372197938</v>
      </c>
      <c r="D264" s="119">
        <v>120229.18683258731</v>
      </c>
      <c r="E264" s="119">
        <v>104932.53793799999</v>
      </c>
      <c r="F264" s="119">
        <v>56780.6875</v>
      </c>
      <c r="G264" s="119">
        <v>77.489999999999995</v>
      </c>
      <c r="H264" s="119">
        <v>921.87808980000011</v>
      </c>
      <c r="I264" s="119">
        <v>956.98793556666658</v>
      </c>
      <c r="J264" s="119">
        <v>0</v>
      </c>
      <c r="K264" s="119">
        <f t="shared" si="16"/>
        <v>604417.89201793342</v>
      </c>
      <c r="L264" s="119">
        <v>923079.34916666662</v>
      </c>
      <c r="M264" s="119">
        <f t="shared" si="17"/>
        <v>1527497.2411846002</v>
      </c>
      <c r="N264" s="133">
        <v>160253.14127689999</v>
      </c>
      <c r="O264" s="119">
        <v>178470.87633333335</v>
      </c>
      <c r="P264" s="119">
        <v>83068.548571800013</v>
      </c>
      <c r="Q264" s="119">
        <v>104932.53793799999</v>
      </c>
      <c r="R264" s="119">
        <v>56780.6875</v>
      </c>
      <c r="S264" s="119">
        <v>77.489999999999995</v>
      </c>
      <c r="T264" s="119">
        <v>921.87808980000011</v>
      </c>
      <c r="U264" s="119">
        <v>956.98793556666658</v>
      </c>
      <c r="V264" s="119">
        <v>0</v>
      </c>
      <c r="W264" s="119">
        <f t="shared" si="18"/>
        <v>585462.14764540002</v>
      </c>
      <c r="X264" s="119">
        <v>923079.34916666662</v>
      </c>
      <c r="Y264" s="134">
        <f t="shared" si="19"/>
        <v>1508541.4968120665</v>
      </c>
    </row>
    <row r="265" spans="1:25" s="116" customFormat="1" ht="13" x14ac:dyDescent="0.3">
      <c r="A265" s="116">
        <v>260</v>
      </c>
      <c r="B265" s="116" t="s">
        <v>39</v>
      </c>
      <c r="C265" s="133">
        <v>164027.87166707739</v>
      </c>
      <c r="D265" s="119">
        <v>87894.442433202639</v>
      </c>
      <c r="E265" s="119">
        <v>90366.28114466666</v>
      </c>
      <c r="F265" s="119">
        <v>27323.868333333332</v>
      </c>
      <c r="G265" s="119">
        <v>30.165833333333328</v>
      </c>
      <c r="H265" s="119">
        <v>387.29397593999994</v>
      </c>
      <c r="I265" s="119">
        <v>800.82871519999981</v>
      </c>
      <c r="J265" s="119">
        <v>0</v>
      </c>
      <c r="K265" s="119">
        <f t="shared" si="16"/>
        <v>370830.75210275332</v>
      </c>
      <c r="L265" s="119">
        <v>411924.3641666667</v>
      </c>
      <c r="M265" s="119">
        <f t="shared" si="17"/>
        <v>782755.11626942002</v>
      </c>
      <c r="N265" s="133">
        <v>67324.60281756999</v>
      </c>
      <c r="O265" s="119">
        <v>92327.490333333335</v>
      </c>
      <c r="P265" s="119">
        <v>63772.349965800007</v>
      </c>
      <c r="Q265" s="119">
        <v>90366.28114466666</v>
      </c>
      <c r="R265" s="119">
        <v>27323.868333333332</v>
      </c>
      <c r="S265" s="119">
        <v>30.165833333333328</v>
      </c>
      <c r="T265" s="119">
        <v>387.29397593999994</v>
      </c>
      <c r="U265" s="119">
        <v>800.82871519999981</v>
      </c>
      <c r="V265" s="119">
        <v>0</v>
      </c>
      <c r="W265" s="119">
        <f t="shared" si="18"/>
        <v>342332.88111917669</v>
      </c>
      <c r="X265" s="119">
        <v>411924.3641666667</v>
      </c>
      <c r="Y265" s="134">
        <f t="shared" si="19"/>
        <v>754257.24528584338</v>
      </c>
    </row>
    <row r="266" spans="1:25" s="116" customFormat="1" ht="13" x14ac:dyDescent="0.3">
      <c r="A266" s="116">
        <v>261</v>
      </c>
      <c r="B266" s="116" t="s">
        <v>39</v>
      </c>
      <c r="C266" s="133">
        <v>372257.94704830652</v>
      </c>
      <c r="D266" s="119">
        <v>148163.67683217677</v>
      </c>
      <c r="E266" s="119">
        <v>117369.24966453332</v>
      </c>
      <c r="F266" s="119">
        <v>63102.975833333352</v>
      </c>
      <c r="G266" s="119">
        <v>47.595833333333339</v>
      </c>
      <c r="H266" s="119">
        <v>1095.1373466499999</v>
      </c>
      <c r="I266" s="119">
        <v>1167.8686482000001</v>
      </c>
      <c r="J266" s="119">
        <v>0</v>
      </c>
      <c r="K266" s="119">
        <f t="shared" si="16"/>
        <v>703204.45120653324</v>
      </c>
      <c r="L266" s="119">
        <v>1034672.8283333331</v>
      </c>
      <c r="M266" s="119">
        <f t="shared" si="17"/>
        <v>1737877.2795398664</v>
      </c>
      <c r="N266" s="133">
        <v>190371.37542599163</v>
      </c>
      <c r="O266" s="119">
        <v>206992.41066666666</v>
      </c>
      <c r="P266" s="119">
        <v>102803.7433476</v>
      </c>
      <c r="Q266" s="119">
        <v>117369.24966453332</v>
      </c>
      <c r="R266" s="119">
        <v>63102.975833333352</v>
      </c>
      <c r="S266" s="119">
        <v>47.595833333333339</v>
      </c>
      <c r="T266" s="119">
        <v>1095.1373466499999</v>
      </c>
      <c r="U266" s="119">
        <v>1167.8686482000001</v>
      </c>
      <c r="V266" s="119">
        <v>0</v>
      </c>
      <c r="W266" s="119">
        <f t="shared" si="18"/>
        <v>682950.35676630819</v>
      </c>
      <c r="X266" s="119">
        <v>1034672.8283333331</v>
      </c>
      <c r="Y266" s="134">
        <f t="shared" si="19"/>
        <v>1717623.1850996413</v>
      </c>
    </row>
    <row r="267" spans="1:25" s="116" customFormat="1" ht="13" x14ac:dyDescent="0.3">
      <c r="A267" s="116">
        <v>262</v>
      </c>
      <c r="B267" s="116" t="s">
        <v>39</v>
      </c>
      <c r="C267" s="133">
        <v>440248.19464389252</v>
      </c>
      <c r="D267" s="119">
        <v>207508.74977875748</v>
      </c>
      <c r="E267" s="119">
        <v>137155.05752693329</v>
      </c>
      <c r="F267" s="119">
        <v>87186.86</v>
      </c>
      <c r="G267" s="119">
        <v>142.72999999999999</v>
      </c>
      <c r="H267" s="119">
        <v>1402.7506735500001</v>
      </c>
      <c r="I267" s="119">
        <v>1606.1224930000001</v>
      </c>
      <c r="J267" s="119">
        <v>0</v>
      </c>
      <c r="K267" s="119">
        <f t="shared" si="16"/>
        <v>875250.46511613321</v>
      </c>
      <c r="L267" s="119">
        <v>1415484.8225</v>
      </c>
      <c r="M267" s="119">
        <f t="shared" si="17"/>
        <v>2290735.2876161332</v>
      </c>
      <c r="N267" s="133">
        <v>243844.825418775</v>
      </c>
      <c r="O267" s="119">
        <v>243532.44766666667</v>
      </c>
      <c r="P267" s="119">
        <v>145372.11464279998</v>
      </c>
      <c r="Q267" s="119">
        <v>137155.05752693329</v>
      </c>
      <c r="R267" s="119">
        <v>87186.86</v>
      </c>
      <c r="S267" s="119">
        <v>142.72999999999999</v>
      </c>
      <c r="T267" s="119">
        <v>1402.7506735500001</v>
      </c>
      <c r="U267" s="119">
        <v>1606.1224930000001</v>
      </c>
      <c r="V267" s="119">
        <v>0</v>
      </c>
      <c r="W267" s="119">
        <f t="shared" si="18"/>
        <v>860242.9084217248</v>
      </c>
      <c r="X267" s="119">
        <v>1415484.8225</v>
      </c>
      <c r="Y267" s="134">
        <f t="shared" si="19"/>
        <v>2275727.7309217248</v>
      </c>
    </row>
    <row r="268" spans="1:25" s="116" customFormat="1" ht="13" x14ac:dyDescent="0.3">
      <c r="A268" s="116">
        <v>263</v>
      </c>
      <c r="B268" s="116" t="s">
        <v>39</v>
      </c>
      <c r="C268" s="133">
        <v>317504.6557662948</v>
      </c>
      <c r="D268" s="119">
        <v>115272.57188613848</v>
      </c>
      <c r="E268" s="119">
        <v>101908.19452466669</v>
      </c>
      <c r="F268" s="119">
        <v>57144.032499999994</v>
      </c>
      <c r="G268" s="119">
        <v>86.25833333333334</v>
      </c>
      <c r="H268" s="119">
        <v>938.6507474</v>
      </c>
      <c r="I268" s="119">
        <v>975.13135310000007</v>
      </c>
      <c r="J268" s="119">
        <v>0</v>
      </c>
      <c r="K268" s="119">
        <f t="shared" si="16"/>
        <v>593829.4951109332</v>
      </c>
      <c r="L268" s="119">
        <v>935389.68583333341</v>
      </c>
      <c r="M268" s="119">
        <f t="shared" si="17"/>
        <v>1529219.1809442667</v>
      </c>
      <c r="N268" s="133">
        <v>163168.78825636668</v>
      </c>
      <c r="O268" s="119">
        <v>176493.07833333334</v>
      </c>
      <c r="P268" s="119">
        <v>79062.14308379998</v>
      </c>
      <c r="Q268" s="119">
        <v>101908.19452466669</v>
      </c>
      <c r="R268" s="119">
        <v>57144.032499999994</v>
      </c>
      <c r="S268" s="119">
        <v>86.25833333333334</v>
      </c>
      <c r="T268" s="119">
        <v>938.6507474</v>
      </c>
      <c r="U268" s="119">
        <v>975.13135310000007</v>
      </c>
      <c r="V268" s="119">
        <v>0</v>
      </c>
      <c r="W268" s="119">
        <f t="shared" si="18"/>
        <v>579776.27713199996</v>
      </c>
      <c r="X268" s="119">
        <v>935389.68583333341</v>
      </c>
      <c r="Y268" s="134">
        <f t="shared" si="19"/>
        <v>1515165.9629653334</v>
      </c>
    </row>
    <row r="269" spans="1:25" s="116" customFormat="1" ht="13" x14ac:dyDescent="0.3">
      <c r="A269" s="116">
        <v>264</v>
      </c>
      <c r="B269" s="116" t="s">
        <v>39</v>
      </c>
      <c r="C269" s="133">
        <v>561243.33496733615</v>
      </c>
      <c r="D269" s="119">
        <v>210563.25578776383</v>
      </c>
      <c r="E269" s="119">
        <v>127585.09801999998</v>
      </c>
      <c r="F269" s="119">
        <v>101937.78999999998</v>
      </c>
      <c r="G269" s="119">
        <v>136.4375</v>
      </c>
      <c r="H269" s="119">
        <v>1724.9186353000002</v>
      </c>
      <c r="I269" s="119">
        <v>1684.2066890333333</v>
      </c>
      <c r="J269" s="119">
        <v>0</v>
      </c>
      <c r="K269" s="119">
        <f t="shared" si="16"/>
        <v>1004875.0415994334</v>
      </c>
      <c r="L269" s="119">
        <v>1683496.5458333334</v>
      </c>
      <c r="M269" s="119">
        <f t="shared" si="17"/>
        <v>2688371.5874327668</v>
      </c>
      <c r="N269" s="133">
        <v>299848.35610298335</v>
      </c>
      <c r="O269" s="119">
        <v>311208.68466666667</v>
      </c>
      <c r="P269" s="119">
        <v>144309.60000000003</v>
      </c>
      <c r="Q269" s="119">
        <v>127585.09801999998</v>
      </c>
      <c r="R269" s="119">
        <v>101937.78999999998</v>
      </c>
      <c r="S269" s="119">
        <v>136.4375</v>
      </c>
      <c r="T269" s="119">
        <v>1724.9186353000002</v>
      </c>
      <c r="U269" s="119">
        <v>1684.2066890333333</v>
      </c>
      <c r="V269" s="119">
        <v>0</v>
      </c>
      <c r="W269" s="119">
        <f t="shared" si="18"/>
        <v>988435.09161398327</v>
      </c>
      <c r="X269" s="119">
        <v>1683496.5458333334</v>
      </c>
      <c r="Y269" s="134">
        <f t="shared" si="19"/>
        <v>2671931.6374473167</v>
      </c>
    </row>
    <row r="270" spans="1:25" s="116" customFormat="1" ht="13" x14ac:dyDescent="0.3">
      <c r="A270" s="116">
        <v>265</v>
      </c>
      <c r="B270" s="116" t="s">
        <v>39</v>
      </c>
      <c r="C270" s="133">
        <v>278496.55221692956</v>
      </c>
      <c r="D270" s="119">
        <v>109038.64511700376</v>
      </c>
      <c r="E270" s="119">
        <v>99329.814862666695</v>
      </c>
      <c r="F270" s="119">
        <v>48066.621666666666</v>
      </c>
      <c r="G270" s="119">
        <v>63.568333333333335</v>
      </c>
      <c r="H270" s="119">
        <v>806.91136800000004</v>
      </c>
      <c r="I270" s="119">
        <v>911.04374386666677</v>
      </c>
      <c r="J270" s="119">
        <v>0</v>
      </c>
      <c r="K270" s="119">
        <f t="shared" si="16"/>
        <v>536713.15730846662</v>
      </c>
      <c r="L270" s="119">
        <v>793581.55166666675</v>
      </c>
      <c r="M270" s="119">
        <f t="shared" si="17"/>
        <v>1330294.7089751335</v>
      </c>
      <c r="N270" s="133">
        <v>140268.09280399999</v>
      </c>
      <c r="O270" s="119">
        <v>155002.55700000003</v>
      </c>
      <c r="P270" s="119">
        <v>75646.514295599991</v>
      </c>
      <c r="Q270" s="119">
        <v>99329.814862666695</v>
      </c>
      <c r="R270" s="119">
        <v>48066.621666666666</v>
      </c>
      <c r="S270" s="119">
        <v>63.568333333333335</v>
      </c>
      <c r="T270" s="119">
        <v>806.91136800000004</v>
      </c>
      <c r="U270" s="119">
        <v>911.04374386666677</v>
      </c>
      <c r="V270" s="119">
        <v>0</v>
      </c>
      <c r="W270" s="119">
        <f t="shared" si="18"/>
        <v>520095.1240741334</v>
      </c>
      <c r="X270" s="119">
        <v>793581.55166666675</v>
      </c>
      <c r="Y270" s="134">
        <f t="shared" si="19"/>
        <v>1313676.6757408001</v>
      </c>
    </row>
    <row r="271" spans="1:25" s="116" customFormat="1" ht="13" x14ac:dyDescent="0.3">
      <c r="A271" s="116">
        <v>266</v>
      </c>
      <c r="B271" s="116" t="s">
        <v>39</v>
      </c>
      <c r="C271" s="133">
        <v>309907.23441611364</v>
      </c>
      <c r="D271" s="119">
        <v>116817.19000775307</v>
      </c>
      <c r="E271" s="119">
        <v>103112.19791666667</v>
      </c>
      <c r="F271" s="119">
        <v>54691.303333333315</v>
      </c>
      <c r="G271" s="119">
        <v>73.819999999999993</v>
      </c>
      <c r="H271" s="119">
        <v>900.80302410000002</v>
      </c>
      <c r="I271" s="119">
        <v>993.14939423333328</v>
      </c>
      <c r="J271" s="119">
        <v>0</v>
      </c>
      <c r="K271" s="119">
        <f t="shared" si="16"/>
        <v>586495.69809220009</v>
      </c>
      <c r="L271" s="119">
        <v>893757.83500000008</v>
      </c>
      <c r="M271" s="119">
        <f t="shared" si="17"/>
        <v>1480253.5330922003</v>
      </c>
      <c r="N271" s="133">
        <v>156589.59235605001</v>
      </c>
      <c r="O271" s="119">
        <v>172450.85866666667</v>
      </c>
      <c r="P271" s="119">
        <v>80657.109374999985</v>
      </c>
      <c r="Q271" s="119">
        <v>103112.19791666667</v>
      </c>
      <c r="R271" s="119">
        <v>54691.303333333315</v>
      </c>
      <c r="S271" s="119">
        <v>73.819999999999993</v>
      </c>
      <c r="T271" s="119">
        <v>900.80302410000002</v>
      </c>
      <c r="U271" s="119">
        <v>993.14939423333328</v>
      </c>
      <c r="V271" s="119">
        <v>0</v>
      </c>
      <c r="W271" s="119">
        <f t="shared" si="18"/>
        <v>569468.83406605001</v>
      </c>
      <c r="X271" s="119">
        <v>893757.83500000008</v>
      </c>
      <c r="Y271" s="134">
        <f t="shared" si="19"/>
        <v>1463226.6690660501</v>
      </c>
    </row>
    <row r="272" spans="1:25" s="116" customFormat="1" ht="13" x14ac:dyDescent="0.3">
      <c r="A272" s="116">
        <v>267</v>
      </c>
      <c r="B272" s="116" t="s">
        <v>39</v>
      </c>
      <c r="C272" s="133">
        <v>298951.32297676243</v>
      </c>
      <c r="D272" s="119">
        <v>109362.49649030424</v>
      </c>
      <c r="E272" s="119">
        <v>98687.214333333352</v>
      </c>
      <c r="F272" s="119">
        <v>55032.802499999991</v>
      </c>
      <c r="G272" s="119">
        <v>74.356666666666669</v>
      </c>
      <c r="H272" s="119">
        <v>910.61303120000002</v>
      </c>
      <c r="I272" s="119">
        <v>870.46936080000012</v>
      </c>
      <c r="J272" s="119">
        <v>0</v>
      </c>
      <c r="K272" s="119">
        <f t="shared" si="16"/>
        <v>563889.27535906679</v>
      </c>
      <c r="L272" s="119">
        <v>899228.08666666655</v>
      </c>
      <c r="M272" s="119">
        <f t="shared" si="17"/>
        <v>1463117.3620257333</v>
      </c>
      <c r="N272" s="133">
        <v>158294.89859026668</v>
      </c>
      <c r="O272" s="119">
        <v>165864.33933333334</v>
      </c>
      <c r="P272" s="119">
        <v>74795.249099999986</v>
      </c>
      <c r="Q272" s="119">
        <v>98687.214333333352</v>
      </c>
      <c r="R272" s="119">
        <v>55032.802499999991</v>
      </c>
      <c r="S272" s="119">
        <v>74.356666666666669</v>
      </c>
      <c r="T272" s="119">
        <v>910.61303120000002</v>
      </c>
      <c r="U272" s="119">
        <v>870.46936080000012</v>
      </c>
      <c r="V272" s="119">
        <v>0</v>
      </c>
      <c r="W272" s="119">
        <f t="shared" si="18"/>
        <v>554529.94291560014</v>
      </c>
      <c r="X272" s="119">
        <v>899228.08666666655</v>
      </c>
      <c r="Y272" s="134">
        <f t="shared" si="19"/>
        <v>1453758.0295822667</v>
      </c>
    </row>
    <row r="273" spans="1:25" s="116" customFormat="1" ht="13" x14ac:dyDescent="0.3">
      <c r="A273" s="116">
        <v>268</v>
      </c>
      <c r="B273" s="116" t="s">
        <v>39</v>
      </c>
      <c r="C273" s="133">
        <v>359717.86819580471</v>
      </c>
      <c r="D273" s="119">
        <v>149029.44154422864</v>
      </c>
      <c r="E273" s="119">
        <v>93980.300642933304</v>
      </c>
      <c r="F273" s="119">
        <v>69382.84583333334</v>
      </c>
      <c r="G273" s="119">
        <v>93.180833333333339</v>
      </c>
      <c r="H273" s="119">
        <v>1160.5737491999998</v>
      </c>
      <c r="I273" s="119">
        <v>1289.4716889333333</v>
      </c>
      <c r="J273" s="119">
        <v>0</v>
      </c>
      <c r="K273" s="119">
        <f t="shared" si="16"/>
        <v>674653.68248776661</v>
      </c>
      <c r="L273" s="119">
        <v>1134636.3716666668</v>
      </c>
      <c r="M273" s="119">
        <f t="shared" si="17"/>
        <v>1809290.0541544333</v>
      </c>
      <c r="N273" s="133">
        <v>201746.40340259997</v>
      </c>
      <c r="O273" s="119">
        <v>198815.86133333333</v>
      </c>
      <c r="P273" s="119">
        <v>102777.43490579999</v>
      </c>
      <c r="Q273" s="119">
        <v>93980.300642933304</v>
      </c>
      <c r="R273" s="119">
        <v>69382.84583333334</v>
      </c>
      <c r="S273" s="119">
        <v>93.180833333333339</v>
      </c>
      <c r="T273" s="119">
        <v>1160.5737491999998</v>
      </c>
      <c r="U273" s="119">
        <v>1289.4716889333333</v>
      </c>
      <c r="V273" s="119">
        <v>0</v>
      </c>
      <c r="W273" s="119">
        <f t="shared" si="18"/>
        <v>669246.07238946646</v>
      </c>
      <c r="X273" s="119">
        <v>1134636.3716666668</v>
      </c>
      <c r="Y273" s="134">
        <f t="shared" si="19"/>
        <v>1803882.4440561333</v>
      </c>
    </row>
    <row r="274" spans="1:25" s="116" customFormat="1" ht="13" x14ac:dyDescent="0.3">
      <c r="A274" s="116">
        <v>269</v>
      </c>
      <c r="B274" s="116" t="s">
        <v>39</v>
      </c>
      <c r="C274" s="133">
        <v>333974.63358663756</v>
      </c>
      <c r="D274" s="119">
        <v>132675.96759632911</v>
      </c>
      <c r="E274" s="119">
        <v>111815.81199999999</v>
      </c>
      <c r="F274" s="119">
        <v>58956.838333333326</v>
      </c>
      <c r="G274" s="119">
        <v>99.82</v>
      </c>
      <c r="H274" s="119">
        <v>968.47815889999993</v>
      </c>
      <c r="I274" s="119">
        <v>1065.2493058333332</v>
      </c>
      <c r="J274" s="119">
        <v>0</v>
      </c>
      <c r="K274" s="119">
        <f t="shared" si="16"/>
        <v>639556.79898103338</v>
      </c>
      <c r="L274" s="119">
        <v>970256.32333333325</v>
      </c>
      <c r="M274" s="119">
        <f t="shared" si="17"/>
        <v>1609813.1223143665</v>
      </c>
      <c r="N274" s="133">
        <v>168353.78662211666</v>
      </c>
      <c r="O274" s="119">
        <v>185870.22866666666</v>
      </c>
      <c r="P274" s="119">
        <v>92186.953199999989</v>
      </c>
      <c r="Q274" s="119">
        <v>111815.81199999999</v>
      </c>
      <c r="R274" s="119">
        <v>58956.838333333326</v>
      </c>
      <c r="S274" s="119">
        <v>99.82</v>
      </c>
      <c r="T274" s="119">
        <v>968.47815889999993</v>
      </c>
      <c r="U274" s="119">
        <v>1065.2493058333332</v>
      </c>
      <c r="V274" s="119">
        <v>0</v>
      </c>
      <c r="W274" s="119">
        <f t="shared" si="18"/>
        <v>619317.16628685012</v>
      </c>
      <c r="X274" s="119">
        <v>970256.32333333325</v>
      </c>
      <c r="Y274" s="134">
        <f t="shared" si="19"/>
        <v>1589573.4896201834</v>
      </c>
    </row>
    <row r="275" spans="1:25" s="116" customFormat="1" ht="13" x14ac:dyDescent="0.3">
      <c r="A275" s="116">
        <v>270</v>
      </c>
      <c r="B275" s="116" t="s">
        <v>39</v>
      </c>
      <c r="C275" s="133">
        <v>507024.65601149434</v>
      </c>
      <c r="D275" s="119">
        <v>183224.26526815564</v>
      </c>
      <c r="E275" s="119">
        <v>127777.76474986666</v>
      </c>
      <c r="F275" s="119">
        <v>92603.084166666667</v>
      </c>
      <c r="G275" s="119">
        <v>113.08916666666669</v>
      </c>
      <c r="H275" s="119">
        <v>1536.3212111499997</v>
      </c>
      <c r="I275" s="119">
        <v>1705.2735471000003</v>
      </c>
      <c r="J275" s="119">
        <v>0</v>
      </c>
      <c r="K275" s="119">
        <f t="shared" si="16"/>
        <v>913984.45412110002</v>
      </c>
      <c r="L275" s="119">
        <v>1515303.7691666668</v>
      </c>
      <c r="M275" s="119">
        <f t="shared" si="17"/>
        <v>2429288.2232877668</v>
      </c>
      <c r="N275" s="133">
        <v>267063.83720490831</v>
      </c>
      <c r="O275" s="119">
        <v>281402.84500000003</v>
      </c>
      <c r="P275" s="119">
        <v>125197.24569360002</v>
      </c>
      <c r="Q275" s="119">
        <v>127777.76474986666</v>
      </c>
      <c r="R275" s="119">
        <v>92603.084166666667</v>
      </c>
      <c r="S275" s="119">
        <v>113.08916666666669</v>
      </c>
      <c r="T275" s="119">
        <v>1536.3212111499997</v>
      </c>
      <c r="U275" s="119">
        <v>1705.2735471000003</v>
      </c>
      <c r="V275" s="119">
        <v>0</v>
      </c>
      <c r="W275" s="119">
        <f t="shared" si="18"/>
        <v>897399.46073995833</v>
      </c>
      <c r="X275" s="119">
        <v>1515303.7691666668</v>
      </c>
      <c r="Y275" s="134">
        <f t="shared" si="19"/>
        <v>2412703.2299066251</v>
      </c>
    </row>
    <row r="276" spans="1:25" s="116" customFormat="1" ht="13" x14ac:dyDescent="0.3">
      <c r="A276" s="116">
        <v>271</v>
      </c>
      <c r="B276" s="116" t="s">
        <v>39</v>
      </c>
      <c r="C276" s="133">
        <v>221587.09678291832</v>
      </c>
      <c r="D276" s="119">
        <v>89141.780699615018</v>
      </c>
      <c r="E276" s="119">
        <v>88854.67387600003</v>
      </c>
      <c r="F276" s="119">
        <v>40180.671666666669</v>
      </c>
      <c r="G276" s="119">
        <v>50.842500000000001</v>
      </c>
      <c r="H276" s="119">
        <v>666.54282980000005</v>
      </c>
      <c r="I276" s="119">
        <v>864.55397386666664</v>
      </c>
      <c r="J276" s="119">
        <v>0</v>
      </c>
      <c r="K276" s="119">
        <f t="shared" si="16"/>
        <v>441346.16232886678</v>
      </c>
      <c r="L276" s="119">
        <v>661919.02166666661</v>
      </c>
      <c r="M276" s="119">
        <f t="shared" si="17"/>
        <v>1103265.1839955333</v>
      </c>
      <c r="N276" s="133">
        <v>115867.36191356665</v>
      </c>
      <c r="O276" s="119">
        <v>123040.08500000001</v>
      </c>
      <c r="P276" s="119">
        <v>61769.894943599997</v>
      </c>
      <c r="Q276" s="119">
        <v>88854.67387600003</v>
      </c>
      <c r="R276" s="119">
        <v>40180.671666666669</v>
      </c>
      <c r="S276" s="119">
        <v>50.842500000000001</v>
      </c>
      <c r="T276" s="119">
        <v>666.54282980000005</v>
      </c>
      <c r="U276" s="119">
        <v>864.55397386666664</v>
      </c>
      <c r="V276" s="119">
        <v>0</v>
      </c>
      <c r="W276" s="119">
        <f t="shared" si="18"/>
        <v>431294.62670350011</v>
      </c>
      <c r="X276" s="119">
        <v>661919.02166666661</v>
      </c>
      <c r="Y276" s="134">
        <f t="shared" si="19"/>
        <v>1093213.6483701668</v>
      </c>
    </row>
    <row r="277" spans="1:25" s="116" customFormat="1" ht="13" x14ac:dyDescent="0.3">
      <c r="A277" s="116">
        <v>272</v>
      </c>
      <c r="B277" s="116" t="s">
        <v>39</v>
      </c>
      <c r="C277" s="133">
        <v>469881.24014767079</v>
      </c>
      <c r="D277" s="119">
        <v>210983.24973194572</v>
      </c>
      <c r="E277" s="119">
        <v>138422.53056293333</v>
      </c>
      <c r="F277" s="119">
        <v>82065.624166666676</v>
      </c>
      <c r="G277" s="119">
        <v>97.524166666666659</v>
      </c>
      <c r="H277" s="119">
        <v>1398.6671979499997</v>
      </c>
      <c r="I277" s="119">
        <v>1592.3866740666665</v>
      </c>
      <c r="J277" s="119">
        <v>0</v>
      </c>
      <c r="K277" s="119">
        <f t="shared" si="16"/>
        <v>904441.22264789976</v>
      </c>
      <c r="L277" s="119">
        <v>1366629.4924999999</v>
      </c>
      <c r="M277" s="119">
        <f t="shared" si="17"/>
        <v>2271070.7151478995</v>
      </c>
      <c r="N277" s="133">
        <v>243134.98124364167</v>
      </c>
      <c r="O277" s="119">
        <v>261083.27833333332</v>
      </c>
      <c r="P277" s="119">
        <v>148099.03199579997</v>
      </c>
      <c r="Q277" s="119">
        <v>138422.53056293333</v>
      </c>
      <c r="R277" s="119">
        <v>82065.624166666676</v>
      </c>
      <c r="S277" s="119">
        <v>97.524166666666659</v>
      </c>
      <c r="T277" s="119">
        <v>1398.6671979499997</v>
      </c>
      <c r="U277" s="119">
        <v>1592.3866740666665</v>
      </c>
      <c r="V277" s="119">
        <v>0</v>
      </c>
      <c r="W277" s="119">
        <f t="shared" si="18"/>
        <v>875894.02434105822</v>
      </c>
      <c r="X277" s="119">
        <v>1366629.4924999999</v>
      </c>
      <c r="Y277" s="134">
        <f t="shared" si="19"/>
        <v>2242523.5168410582</v>
      </c>
    </row>
    <row r="278" spans="1:25" s="116" customFormat="1" ht="13" x14ac:dyDescent="0.3">
      <c r="A278" s="116">
        <v>273</v>
      </c>
      <c r="B278" s="116" t="s">
        <v>39</v>
      </c>
      <c r="C278" s="133">
        <v>250587.95283103755</v>
      </c>
      <c r="D278" s="119">
        <v>94251.613938929106</v>
      </c>
      <c r="E278" s="119">
        <v>91390.712381333331</v>
      </c>
      <c r="F278" s="119">
        <v>40484.116666666669</v>
      </c>
      <c r="G278" s="119">
        <v>60.149166666666673</v>
      </c>
      <c r="H278" s="119">
        <v>721.81809549999991</v>
      </c>
      <c r="I278" s="119">
        <v>789.34479739999972</v>
      </c>
      <c r="J278" s="119">
        <v>0</v>
      </c>
      <c r="K278" s="119">
        <f t="shared" si="16"/>
        <v>478285.70787753334</v>
      </c>
      <c r="L278" s="119">
        <v>677983.19666666666</v>
      </c>
      <c r="M278" s="119">
        <f t="shared" si="17"/>
        <v>1156268.9045442</v>
      </c>
      <c r="N278" s="133">
        <v>125476.04560108331</v>
      </c>
      <c r="O278" s="119">
        <v>139519.26866666667</v>
      </c>
      <c r="P278" s="119">
        <v>65129.433592799993</v>
      </c>
      <c r="Q278" s="119">
        <v>91390.712381333331</v>
      </c>
      <c r="R278" s="119">
        <v>40484.116666666669</v>
      </c>
      <c r="S278" s="119">
        <v>60.149166666666673</v>
      </c>
      <c r="T278" s="119">
        <v>721.81809549999991</v>
      </c>
      <c r="U278" s="119">
        <v>789.34479739999972</v>
      </c>
      <c r="V278" s="119">
        <v>0</v>
      </c>
      <c r="W278" s="119">
        <f t="shared" si="18"/>
        <v>463570.88896811666</v>
      </c>
      <c r="X278" s="119">
        <v>677983.19666666666</v>
      </c>
      <c r="Y278" s="134">
        <f t="shared" si="19"/>
        <v>1141554.0856347834</v>
      </c>
    </row>
    <row r="279" spans="1:25" s="116" customFormat="1" ht="13" x14ac:dyDescent="0.3">
      <c r="A279" s="116">
        <v>274</v>
      </c>
      <c r="B279" s="116" t="s">
        <v>39</v>
      </c>
      <c r="C279" s="133">
        <v>318965.72407367412</v>
      </c>
      <c r="D279" s="119">
        <v>123460.58646435915</v>
      </c>
      <c r="E279" s="119">
        <v>105908.16382933332</v>
      </c>
      <c r="F279" s="119">
        <v>62420.370833333327</v>
      </c>
      <c r="G279" s="119">
        <v>82.317499999999981</v>
      </c>
      <c r="H279" s="119">
        <v>1035.1801852999999</v>
      </c>
      <c r="I279" s="119">
        <v>1037.8723089000002</v>
      </c>
      <c r="J279" s="119">
        <v>0</v>
      </c>
      <c r="K279" s="119">
        <f t="shared" si="16"/>
        <v>612910.21519489994</v>
      </c>
      <c r="L279" s="119">
        <v>1015424.7749999999</v>
      </c>
      <c r="M279" s="119">
        <f t="shared" si="17"/>
        <v>1628334.9901949</v>
      </c>
      <c r="N279" s="133">
        <v>179948.82221131664</v>
      </c>
      <c r="O279" s="119">
        <v>176220.57366666666</v>
      </c>
      <c r="P279" s="119">
        <v>84360.978825599988</v>
      </c>
      <c r="Q279" s="119">
        <v>105908.16382933332</v>
      </c>
      <c r="R279" s="119">
        <v>62420.370833333327</v>
      </c>
      <c r="S279" s="119">
        <v>82.317499999999981</v>
      </c>
      <c r="T279" s="119">
        <v>1035.1801852999999</v>
      </c>
      <c r="U279" s="119">
        <v>1037.8723089000002</v>
      </c>
      <c r="V279" s="119">
        <v>0</v>
      </c>
      <c r="W279" s="119">
        <f t="shared" si="18"/>
        <v>611014.27936044999</v>
      </c>
      <c r="X279" s="119">
        <v>1015424.7749999999</v>
      </c>
      <c r="Y279" s="134">
        <f t="shared" si="19"/>
        <v>1626439.0543604498</v>
      </c>
    </row>
    <row r="280" spans="1:25" s="116" customFormat="1" ht="13" x14ac:dyDescent="0.3">
      <c r="A280" s="116">
        <v>275</v>
      </c>
      <c r="B280" s="116" t="s">
        <v>39</v>
      </c>
      <c r="C280" s="133">
        <v>259051.40370353611</v>
      </c>
      <c r="D280" s="119">
        <v>101213.14640966385</v>
      </c>
      <c r="E280" s="119">
        <v>94945.467433333353</v>
      </c>
      <c r="F280" s="119">
        <v>46651.393333333341</v>
      </c>
      <c r="G280" s="119">
        <v>64.472499999999997</v>
      </c>
      <c r="H280" s="119">
        <v>784.68752459999996</v>
      </c>
      <c r="I280" s="119">
        <v>818.02081213333315</v>
      </c>
      <c r="J280" s="119">
        <v>0</v>
      </c>
      <c r="K280" s="119">
        <f t="shared" si="16"/>
        <v>503528.5917166</v>
      </c>
      <c r="L280" s="119">
        <v>770653.48583333346</v>
      </c>
      <c r="M280" s="119">
        <f t="shared" si="17"/>
        <v>1274182.0775499335</v>
      </c>
      <c r="N280" s="133">
        <v>136404.84802629999</v>
      </c>
      <c r="O280" s="119">
        <v>143778.67666666667</v>
      </c>
      <c r="P280" s="119">
        <v>69838.485510000013</v>
      </c>
      <c r="Q280" s="119">
        <v>94945.467433333353</v>
      </c>
      <c r="R280" s="119">
        <v>46651.393333333341</v>
      </c>
      <c r="S280" s="119">
        <v>64.472499999999997</v>
      </c>
      <c r="T280" s="119">
        <v>784.68752459999996</v>
      </c>
      <c r="U280" s="119">
        <v>818.02081213333315</v>
      </c>
      <c r="V280" s="119">
        <v>0</v>
      </c>
      <c r="W280" s="119">
        <f t="shared" si="18"/>
        <v>493286.05180636665</v>
      </c>
      <c r="X280" s="119">
        <v>770653.48583333346</v>
      </c>
      <c r="Y280" s="134">
        <f t="shared" si="19"/>
        <v>1263939.5376397001</v>
      </c>
    </row>
    <row r="281" spans="1:25" s="116" customFormat="1" ht="13" x14ac:dyDescent="0.3">
      <c r="A281" s="116">
        <v>276</v>
      </c>
      <c r="B281" s="116" t="s">
        <v>40</v>
      </c>
      <c r="C281" s="133">
        <v>859860.15182616457</v>
      </c>
      <c r="D281" s="119">
        <v>305744.70460653567</v>
      </c>
      <c r="E281" s="119">
        <v>167180.75473706666</v>
      </c>
      <c r="F281" s="119">
        <v>148404.64833333335</v>
      </c>
      <c r="G281" s="119">
        <v>193.68333333333331</v>
      </c>
      <c r="H281" s="119">
        <v>2464.2495064999998</v>
      </c>
      <c r="I281" s="119">
        <v>2628.0167932666668</v>
      </c>
      <c r="J281" s="119">
        <v>0</v>
      </c>
      <c r="K281" s="119">
        <f t="shared" si="16"/>
        <v>1486476.2091362004</v>
      </c>
      <c r="L281" s="119">
        <v>2435713.8941666665</v>
      </c>
      <c r="M281" s="119">
        <f t="shared" si="17"/>
        <v>3922190.1033028672</v>
      </c>
      <c r="N281" s="133">
        <v>428368.70587991661</v>
      </c>
      <c r="O281" s="119">
        <v>478890.25866666669</v>
      </c>
      <c r="P281" s="119">
        <v>209971.19677920002</v>
      </c>
      <c r="Q281" s="119">
        <v>167180.75473706666</v>
      </c>
      <c r="R281" s="119">
        <v>148404.64833333335</v>
      </c>
      <c r="S281" s="119">
        <v>193.68333333333331</v>
      </c>
      <c r="T281" s="119">
        <v>2464.2495064999998</v>
      </c>
      <c r="U281" s="119">
        <v>2628.0167932666668</v>
      </c>
      <c r="V281" s="119">
        <v>0</v>
      </c>
      <c r="W281" s="119">
        <f t="shared" si="18"/>
        <v>1438101.5140292835</v>
      </c>
      <c r="X281" s="119">
        <v>2435713.8941666665</v>
      </c>
      <c r="Y281" s="134">
        <f t="shared" si="19"/>
        <v>3873815.4081959501</v>
      </c>
    </row>
    <row r="282" spans="1:25" s="116" customFormat="1" ht="13" x14ac:dyDescent="0.3">
      <c r="A282" s="116">
        <v>277</v>
      </c>
      <c r="B282" s="116" t="s">
        <v>40</v>
      </c>
      <c r="C282" s="133">
        <v>490920.49474260613</v>
      </c>
      <c r="D282" s="119">
        <v>172297.78853267722</v>
      </c>
      <c r="E282" s="119">
        <v>124012.43318586667</v>
      </c>
      <c r="F282" s="119">
        <v>92568.391666666648</v>
      </c>
      <c r="G282" s="119">
        <v>127.04833333333333</v>
      </c>
      <c r="H282" s="119">
        <v>1504.4817765499999</v>
      </c>
      <c r="I282" s="119">
        <v>1530.7696418666667</v>
      </c>
      <c r="J282" s="119">
        <v>0</v>
      </c>
      <c r="K282" s="119">
        <f t="shared" si="16"/>
        <v>882961.40787956666</v>
      </c>
      <c r="L282" s="119">
        <v>1503272.6941666668</v>
      </c>
      <c r="M282" s="119">
        <f t="shared" si="17"/>
        <v>2386234.1020462336</v>
      </c>
      <c r="N282" s="133">
        <v>261529.08215694167</v>
      </c>
      <c r="O282" s="119">
        <v>272265.4323333333</v>
      </c>
      <c r="P282" s="119">
        <v>117096.28599659998</v>
      </c>
      <c r="Q282" s="119">
        <v>124012.43318586667</v>
      </c>
      <c r="R282" s="119">
        <v>92568.391666666648</v>
      </c>
      <c r="S282" s="119">
        <v>127.04833333333333</v>
      </c>
      <c r="T282" s="119">
        <v>1504.4817765499999</v>
      </c>
      <c r="U282" s="119">
        <v>1530.7696418666667</v>
      </c>
      <c r="V282" s="119">
        <v>0</v>
      </c>
      <c r="W282" s="119">
        <f t="shared" si="18"/>
        <v>870633.92509115813</v>
      </c>
      <c r="X282" s="119">
        <v>1503272.6941666668</v>
      </c>
      <c r="Y282" s="134">
        <f t="shared" si="19"/>
        <v>2373906.619257825</v>
      </c>
    </row>
    <row r="283" spans="1:25" s="116" customFormat="1" ht="13" x14ac:dyDescent="0.3">
      <c r="A283" s="116">
        <v>278</v>
      </c>
      <c r="B283" s="116" t="s">
        <v>40</v>
      </c>
      <c r="C283" s="133">
        <v>421643.27259091078</v>
      </c>
      <c r="D283" s="119">
        <v>215567.82347865589</v>
      </c>
      <c r="E283" s="119">
        <v>140585.37279813332</v>
      </c>
      <c r="F283" s="119">
        <v>81965.242499999993</v>
      </c>
      <c r="G283" s="119">
        <v>90.460833333333326</v>
      </c>
      <c r="H283" s="119">
        <v>1293.9339669999997</v>
      </c>
      <c r="I283" s="119">
        <v>1696.0757251666664</v>
      </c>
      <c r="J283" s="119">
        <v>0</v>
      </c>
      <c r="K283" s="119">
        <f t="shared" si="16"/>
        <v>862842.18189320003</v>
      </c>
      <c r="L283" s="119">
        <v>1295722.1216666668</v>
      </c>
      <c r="M283" s="119">
        <f t="shared" si="17"/>
        <v>2158564.3035598667</v>
      </c>
      <c r="N283" s="133">
        <v>224928.85459683332</v>
      </c>
      <c r="O283" s="119">
        <v>233823.44966666671</v>
      </c>
      <c r="P283" s="119">
        <v>152752.30023540001</v>
      </c>
      <c r="Q283" s="119">
        <v>140585.37279813332</v>
      </c>
      <c r="R283" s="119">
        <v>81965.242499999993</v>
      </c>
      <c r="S283" s="119">
        <v>90.460833333333326</v>
      </c>
      <c r="T283" s="119">
        <v>1293.9339669999997</v>
      </c>
      <c r="U283" s="119">
        <v>1696.0757251666664</v>
      </c>
      <c r="V283" s="119">
        <v>0</v>
      </c>
      <c r="W283" s="119">
        <f t="shared" si="18"/>
        <v>837135.69032253337</v>
      </c>
      <c r="X283" s="119">
        <v>1295722.1216666668</v>
      </c>
      <c r="Y283" s="134">
        <f t="shared" si="19"/>
        <v>2132857.8119892003</v>
      </c>
    </row>
    <row r="284" spans="1:25" s="116" customFormat="1" ht="13" x14ac:dyDescent="0.3">
      <c r="A284" s="116">
        <v>279</v>
      </c>
      <c r="B284" s="116" t="s">
        <v>40</v>
      </c>
      <c r="C284" s="133">
        <v>560027.70601531223</v>
      </c>
      <c r="D284" s="119">
        <v>193667.98406723782</v>
      </c>
      <c r="E284" s="119">
        <v>130474.53474693334</v>
      </c>
      <c r="F284" s="119">
        <v>103300.97166666668</v>
      </c>
      <c r="G284" s="119">
        <v>140.61833333333334</v>
      </c>
      <c r="H284" s="119">
        <v>1749.5131657500003</v>
      </c>
      <c r="I284" s="119">
        <v>1620.3473173000002</v>
      </c>
      <c r="J284" s="119">
        <v>0</v>
      </c>
      <c r="K284" s="119">
        <f t="shared" si="16"/>
        <v>990981.67531253339</v>
      </c>
      <c r="L284" s="119">
        <v>1708602.4399999997</v>
      </c>
      <c r="M284" s="119">
        <f t="shared" si="17"/>
        <v>2699584.115312533</v>
      </c>
      <c r="N284" s="133">
        <v>304123.70531287504</v>
      </c>
      <c r="O284" s="119">
        <v>310201.36366666667</v>
      </c>
      <c r="P284" s="119">
        <v>130999.23807780001</v>
      </c>
      <c r="Q284" s="119">
        <v>130474.53474693334</v>
      </c>
      <c r="R284" s="119">
        <v>103300.97166666668</v>
      </c>
      <c r="S284" s="119">
        <v>140.61833333333334</v>
      </c>
      <c r="T284" s="119">
        <v>1749.5131657500003</v>
      </c>
      <c r="U284" s="119">
        <v>1620.3473173000002</v>
      </c>
      <c r="V284" s="119">
        <v>0</v>
      </c>
      <c r="W284" s="119">
        <f t="shared" si="18"/>
        <v>982610.29228732514</v>
      </c>
      <c r="X284" s="119">
        <v>1708602.4399999997</v>
      </c>
      <c r="Y284" s="134">
        <f t="shared" si="19"/>
        <v>2691212.732287325</v>
      </c>
    </row>
    <row r="285" spans="1:25" s="116" customFormat="1" ht="13" x14ac:dyDescent="0.3">
      <c r="A285" s="116">
        <v>280</v>
      </c>
      <c r="B285" s="116" t="s">
        <v>40</v>
      </c>
      <c r="C285" s="133">
        <v>1100143.831690223</v>
      </c>
      <c r="D285" s="119">
        <v>406046.76125246036</v>
      </c>
      <c r="E285" s="119">
        <v>198920.23371920001</v>
      </c>
      <c r="F285" s="119">
        <v>203694.78000000003</v>
      </c>
      <c r="G285" s="119">
        <v>278.2208333333333</v>
      </c>
      <c r="H285" s="119">
        <v>3328.8356087499997</v>
      </c>
      <c r="I285" s="119">
        <v>3369.759955033333</v>
      </c>
      <c r="J285" s="119">
        <v>0</v>
      </c>
      <c r="K285" s="119">
        <f t="shared" si="16"/>
        <v>1915782.4230590004</v>
      </c>
      <c r="L285" s="119">
        <v>3315745.6716666669</v>
      </c>
      <c r="M285" s="119">
        <f t="shared" si="17"/>
        <v>5231528.0947256675</v>
      </c>
      <c r="N285" s="133">
        <v>578662.58998770837</v>
      </c>
      <c r="O285" s="119">
        <v>610643.89933333348</v>
      </c>
      <c r="P285" s="119">
        <v>278257.41159660002</v>
      </c>
      <c r="Q285" s="119">
        <v>198920.23371920001</v>
      </c>
      <c r="R285" s="119">
        <v>203694.78000000003</v>
      </c>
      <c r="S285" s="119">
        <v>278.2208333333333</v>
      </c>
      <c r="T285" s="119">
        <v>3328.8356087499997</v>
      </c>
      <c r="U285" s="119">
        <v>3369.759955033333</v>
      </c>
      <c r="V285" s="119">
        <v>0</v>
      </c>
      <c r="W285" s="119">
        <f t="shared" si="18"/>
        <v>1877155.7310339587</v>
      </c>
      <c r="X285" s="119">
        <v>3315745.6716666669</v>
      </c>
      <c r="Y285" s="134">
        <f t="shared" si="19"/>
        <v>5192901.4027006254</v>
      </c>
    </row>
    <row r="286" spans="1:25" s="116" customFormat="1" ht="13" x14ac:dyDescent="0.3">
      <c r="A286" s="116">
        <v>281</v>
      </c>
      <c r="B286" s="116" t="s">
        <v>40</v>
      </c>
      <c r="C286" s="133">
        <v>507660.039649399</v>
      </c>
      <c r="D286" s="119">
        <v>181949.38003013423</v>
      </c>
      <c r="E286" s="119">
        <v>127388.40220106668</v>
      </c>
      <c r="F286" s="119">
        <v>91342.772499999977</v>
      </c>
      <c r="G286" s="119">
        <v>120.58499999999999</v>
      </c>
      <c r="H286" s="119">
        <v>1522.4836159999998</v>
      </c>
      <c r="I286" s="119">
        <v>1517.6529167000001</v>
      </c>
      <c r="J286" s="119">
        <v>0</v>
      </c>
      <c r="K286" s="119">
        <f t="shared" si="16"/>
        <v>911501.31591329991</v>
      </c>
      <c r="L286" s="119">
        <v>1496687.0558333334</v>
      </c>
      <c r="M286" s="119">
        <f t="shared" si="17"/>
        <v>2408188.3717466332</v>
      </c>
      <c r="N286" s="133">
        <v>264658.4019146667</v>
      </c>
      <c r="O286" s="119">
        <v>281940.90833333338</v>
      </c>
      <c r="P286" s="119">
        <v>124359.54780119997</v>
      </c>
      <c r="Q286" s="119">
        <v>127388.40220106668</v>
      </c>
      <c r="R286" s="119">
        <v>91342.772499999977</v>
      </c>
      <c r="S286" s="119">
        <v>120.58499999999999</v>
      </c>
      <c r="T286" s="119">
        <v>1522.4836159999998</v>
      </c>
      <c r="U286" s="119">
        <v>1517.6529167000001</v>
      </c>
      <c r="V286" s="119">
        <v>0</v>
      </c>
      <c r="W286" s="119">
        <f t="shared" si="18"/>
        <v>892850.75428296672</v>
      </c>
      <c r="X286" s="119">
        <v>1496687.0558333334</v>
      </c>
      <c r="Y286" s="134">
        <f t="shared" si="19"/>
        <v>2389537.8101163004</v>
      </c>
    </row>
    <row r="287" spans="1:25" s="116" customFormat="1" ht="13" x14ac:dyDescent="0.3">
      <c r="A287" s="116">
        <v>282</v>
      </c>
      <c r="B287" s="116" t="s">
        <v>40</v>
      </c>
      <c r="C287" s="133">
        <v>665537.42111018591</v>
      </c>
      <c r="D287" s="119">
        <v>239878.78746488076</v>
      </c>
      <c r="E287" s="119">
        <v>145802.10808160002</v>
      </c>
      <c r="F287" s="119">
        <v>124405.3716666667</v>
      </c>
      <c r="G287" s="119">
        <v>177.98416666666662</v>
      </c>
      <c r="H287" s="119">
        <v>2005.0958037999999</v>
      </c>
      <c r="I287" s="119">
        <v>2049.1393327999999</v>
      </c>
      <c r="J287" s="119">
        <v>0</v>
      </c>
      <c r="K287" s="119">
        <f t="shared" si="16"/>
        <v>1179855.9076266</v>
      </c>
      <c r="L287" s="119">
        <v>2016320.2883333333</v>
      </c>
      <c r="M287" s="119">
        <f t="shared" si="17"/>
        <v>3196176.1959599331</v>
      </c>
      <c r="N287" s="133">
        <v>348552.4872272333</v>
      </c>
      <c r="O287" s="119">
        <v>369514.36499999999</v>
      </c>
      <c r="P287" s="119">
        <v>163975.89676679997</v>
      </c>
      <c r="Q287" s="119">
        <v>145802.10808160002</v>
      </c>
      <c r="R287" s="119">
        <v>124405.3716666667</v>
      </c>
      <c r="S287" s="119">
        <v>177.98416666666662</v>
      </c>
      <c r="T287" s="119">
        <v>2005.0958037999999</v>
      </c>
      <c r="U287" s="119">
        <v>2049.1393327999999</v>
      </c>
      <c r="V287" s="119">
        <v>0</v>
      </c>
      <c r="W287" s="119">
        <f t="shared" si="18"/>
        <v>1156482.4480455667</v>
      </c>
      <c r="X287" s="119">
        <v>2016320.2883333333</v>
      </c>
      <c r="Y287" s="134">
        <f t="shared" si="19"/>
        <v>3172802.7363788998</v>
      </c>
    </row>
    <row r="288" spans="1:25" s="116" customFormat="1" ht="13" x14ac:dyDescent="0.3">
      <c r="A288" s="116">
        <v>283</v>
      </c>
      <c r="B288" s="116" t="s">
        <v>40</v>
      </c>
      <c r="C288" s="133">
        <v>477972.56145273661</v>
      </c>
      <c r="D288" s="119">
        <v>189846.83246974673</v>
      </c>
      <c r="E288" s="119">
        <v>130841.43999999996</v>
      </c>
      <c r="F288" s="119">
        <v>85711.473333333328</v>
      </c>
      <c r="G288" s="119">
        <v>114.86166666666668</v>
      </c>
      <c r="H288" s="119">
        <v>1397.31072245</v>
      </c>
      <c r="I288" s="119">
        <v>1459.3667218666667</v>
      </c>
      <c r="J288" s="119">
        <v>0</v>
      </c>
      <c r="K288" s="119">
        <f t="shared" si="16"/>
        <v>887343.84636680002</v>
      </c>
      <c r="L288" s="119">
        <v>1391094.175</v>
      </c>
      <c r="M288" s="119">
        <f t="shared" si="17"/>
        <v>2278438.0213668002</v>
      </c>
      <c r="N288" s="133">
        <v>242899.18058589162</v>
      </c>
      <c r="O288" s="119">
        <v>265878.38400000002</v>
      </c>
      <c r="P288" s="119">
        <v>131788.62000000002</v>
      </c>
      <c r="Q288" s="119">
        <v>130841.43999999996</v>
      </c>
      <c r="R288" s="119">
        <v>85711.473333333328</v>
      </c>
      <c r="S288" s="119">
        <v>114.86166666666668</v>
      </c>
      <c r="T288" s="119">
        <v>1397.31072245</v>
      </c>
      <c r="U288" s="119">
        <v>1459.3667218666667</v>
      </c>
      <c r="V288" s="119">
        <v>0</v>
      </c>
      <c r="W288" s="119">
        <f t="shared" si="18"/>
        <v>860090.63703020837</v>
      </c>
      <c r="X288" s="119">
        <v>1391094.175</v>
      </c>
      <c r="Y288" s="134">
        <f t="shared" si="19"/>
        <v>2251184.8120302083</v>
      </c>
    </row>
    <row r="289" spans="1:25" s="116" customFormat="1" ht="13" x14ac:dyDescent="0.3">
      <c r="A289" s="116">
        <v>284</v>
      </c>
      <c r="B289" s="116" t="s">
        <v>40</v>
      </c>
      <c r="C289" s="133">
        <v>55212.391946816897</v>
      </c>
      <c r="D289" s="119">
        <v>36674.694925183096</v>
      </c>
      <c r="E289" s="119">
        <v>56771.903999999988</v>
      </c>
      <c r="F289" s="119">
        <v>11796.201666666666</v>
      </c>
      <c r="G289" s="119">
        <v>16.119166666666665</v>
      </c>
      <c r="H289" s="119">
        <v>205.29381600000002</v>
      </c>
      <c r="I289" s="119">
        <v>387.29506666666674</v>
      </c>
      <c r="J289" s="119">
        <v>0</v>
      </c>
      <c r="K289" s="119">
        <f t="shared" si="16"/>
        <v>161063.90058799996</v>
      </c>
      <c r="L289" s="119">
        <v>197437.78916666665</v>
      </c>
      <c r="M289" s="119">
        <f t="shared" si="17"/>
        <v>358501.68975466664</v>
      </c>
      <c r="N289" s="133">
        <v>35686.908347999997</v>
      </c>
      <c r="O289" s="119">
        <v>30196.376000000004</v>
      </c>
      <c r="P289" s="119">
        <v>26145.503999999997</v>
      </c>
      <c r="Q289" s="119">
        <v>56771.903999999988</v>
      </c>
      <c r="R289" s="119">
        <v>11796.201666666666</v>
      </c>
      <c r="S289" s="119">
        <v>16.119166666666665</v>
      </c>
      <c r="T289" s="119">
        <v>205.29381600000002</v>
      </c>
      <c r="U289" s="119">
        <v>387.29506666666674</v>
      </c>
      <c r="V289" s="119">
        <v>0</v>
      </c>
      <c r="W289" s="119">
        <f t="shared" si="18"/>
        <v>161205.60206399998</v>
      </c>
      <c r="X289" s="119">
        <v>197437.78916666665</v>
      </c>
      <c r="Y289" s="134">
        <f t="shared" si="19"/>
        <v>358643.39123066666</v>
      </c>
    </row>
    <row r="290" spans="1:25" s="116" customFormat="1" ht="13" x14ac:dyDescent="0.3">
      <c r="A290" s="116">
        <v>285</v>
      </c>
      <c r="B290" s="116" t="s">
        <v>40</v>
      </c>
      <c r="C290" s="133">
        <v>65843.571082505165</v>
      </c>
      <c r="D290" s="119">
        <v>40890.145264428174</v>
      </c>
      <c r="E290" s="119">
        <v>59634.78263999999</v>
      </c>
      <c r="F290" s="119">
        <v>13111.538333333336</v>
      </c>
      <c r="G290" s="119">
        <v>25.445833333333329</v>
      </c>
      <c r="H290" s="119">
        <v>272.71534079999998</v>
      </c>
      <c r="I290" s="119">
        <v>317.39407333333332</v>
      </c>
      <c r="J290" s="119">
        <v>0</v>
      </c>
      <c r="K290" s="119">
        <f t="shared" si="16"/>
        <v>180095.59256773331</v>
      </c>
      <c r="L290" s="119">
        <v>250195.68583333338</v>
      </c>
      <c r="M290" s="119">
        <f t="shared" si="17"/>
        <v>430291.27840106667</v>
      </c>
      <c r="N290" s="133">
        <v>47407.016742400003</v>
      </c>
      <c r="O290" s="119">
        <v>35682.608666666667</v>
      </c>
      <c r="P290" s="119">
        <v>28685.25864</v>
      </c>
      <c r="Q290" s="119">
        <v>59634.78263999999</v>
      </c>
      <c r="R290" s="119">
        <v>13111.538333333336</v>
      </c>
      <c r="S290" s="119">
        <v>25.445833333333329</v>
      </c>
      <c r="T290" s="119">
        <v>272.71534079999998</v>
      </c>
      <c r="U290" s="119">
        <v>317.39407333333332</v>
      </c>
      <c r="V290" s="119">
        <v>0</v>
      </c>
      <c r="W290" s="119">
        <f t="shared" si="18"/>
        <v>185136.76026986667</v>
      </c>
      <c r="X290" s="119">
        <v>250195.68583333338</v>
      </c>
      <c r="Y290" s="134">
        <f t="shared" si="19"/>
        <v>435332.44610320008</v>
      </c>
    </row>
    <row r="291" spans="1:25" s="116" customFormat="1" ht="13" x14ac:dyDescent="0.3">
      <c r="A291" s="116">
        <v>286</v>
      </c>
      <c r="B291" s="116" t="s">
        <v>40</v>
      </c>
      <c r="C291" s="133">
        <v>515668.89730189013</v>
      </c>
      <c r="D291" s="119">
        <v>178364.64727910989</v>
      </c>
      <c r="E291" s="119">
        <v>125793.42872879999</v>
      </c>
      <c r="F291" s="119">
        <v>94945.026666666672</v>
      </c>
      <c r="G291" s="119">
        <v>128.36083333333332</v>
      </c>
      <c r="H291" s="119">
        <v>1584.8928152999997</v>
      </c>
      <c r="I291" s="119">
        <v>1491.1176493333332</v>
      </c>
      <c r="J291" s="119">
        <v>0</v>
      </c>
      <c r="K291" s="119">
        <f t="shared" si="16"/>
        <v>917976.37127443333</v>
      </c>
      <c r="L291" s="119">
        <v>1557957.4724999999</v>
      </c>
      <c r="M291" s="119">
        <f t="shared" si="17"/>
        <v>2475933.8437744332</v>
      </c>
      <c r="N291" s="133">
        <v>275507.20105964999</v>
      </c>
      <c r="O291" s="119">
        <v>285937.22399999999</v>
      </c>
      <c r="P291" s="119">
        <v>120928.02640740002</v>
      </c>
      <c r="Q291" s="119">
        <v>125793.42872879999</v>
      </c>
      <c r="R291" s="119">
        <v>94945.026666666672</v>
      </c>
      <c r="S291" s="119">
        <v>128.36083333333332</v>
      </c>
      <c r="T291" s="119">
        <v>1584.8928152999997</v>
      </c>
      <c r="U291" s="119">
        <v>1491.1176493333332</v>
      </c>
      <c r="V291" s="119">
        <v>0</v>
      </c>
      <c r="W291" s="119">
        <f t="shared" si="18"/>
        <v>906315.27816048334</v>
      </c>
      <c r="X291" s="119">
        <v>1557957.4724999999</v>
      </c>
      <c r="Y291" s="134">
        <f t="shared" si="19"/>
        <v>2464272.7506604833</v>
      </c>
    </row>
    <row r="292" spans="1:25" s="116" customFormat="1" ht="13" x14ac:dyDescent="0.3">
      <c r="A292" s="116">
        <v>287</v>
      </c>
      <c r="B292" s="116" t="s">
        <v>40</v>
      </c>
      <c r="C292" s="133">
        <v>767545.7391613553</v>
      </c>
      <c r="D292" s="119">
        <v>275713.32387979463</v>
      </c>
      <c r="E292" s="119">
        <v>157457.48351173336</v>
      </c>
      <c r="F292" s="119">
        <v>134379.89749999999</v>
      </c>
      <c r="G292" s="119">
        <v>172.33083333333332</v>
      </c>
      <c r="H292" s="119">
        <v>2249.9847023499997</v>
      </c>
      <c r="I292" s="119">
        <v>2336.9655174333334</v>
      </c>
      <c r="J292" s="119">
        <v>0</v>
      </c>
      <c r="K292" s="119">
        <f t="shared" si="16"/>
        <v>1339855.725106</v>
      </c>
      <c r="L292" s="119">
        <v>2207747.7166666668</v>
      </c>
      <c r="M292" s="119">
        <f t="shared" si="17"/>
        <v>3547603.4417726668</v>
      </c>
      <c r="N292" s="133">
        <v>391122.3407585083</v>
      </c>
      <c r="O292" s="119">
        <v>426885.0533333334</v>
      </c>
      <c r="P292" s="119">
        <v>189051.96908819998</v>
      </c>
      <c r="Q292" s="119">
        <v>157457.48351173336</v>
      </c>
      <c r="R292" s="119">
        <v>134379.89749999999</v>
      </c>
      <c r="S292" s="119">
        <v>172.33083333333332</v>
      </c>
      <c r="T292" s="119">
        <v>2249.9847023499997</v>
      </c>
      <c r="U292" s="119">
        <v>2336.9655174333334</v>
      </c>
      <c r="V292" s="119">
        <v>0</v>
      </c>
      <c r="W292" s="119">
        <f t="shared" si="18"/>
        <v>1303656.0252448919</v>
      </c>
      <c r="X292" s="119">
        <v>2207747.7166666668</v>
      </c>
      <c r="Y292" s="134">
        <f t="shared" si="19"/>
        <v>3511403.7419115584</v>
      </c>
    </row>
    <row r="293" spans="1:25" s="116" customFormat="1" ht="13" x14ac:dyDescent="0.3">
      <c r="A293" s="116">
        <v>288</v>
      </c>
      <c r="B293" s="116" t="s">
        <v>40</v>
      </c>
      <c r="C293" s="133">
        <v>1100549.5607093924</v>
      </c>
      <c r="D293" s="119">
        <v>395624.63909740752</v>
      </c>
      <c r="E293" s="119">
        <v>194944.65285840002</v>
      </c>
      <c r="F293" s="119">
        <v>203846.83</v>
      </c>
      <c r="G293" s="119">
        <v>263.86666666666667</v>
      </c>
      <c r="H293" s="119">
        <v>3376.2637092999998</v>
      </c>
      <c r="I293" s="119">
        <v>3183.6471481000003</v>
      </c>
      <c r="J293" s="119">
        <v>0</v>
      </c>
      <c r="K293" s="119">
        <f t="shared" si="16"/>
        <v>1901789.4601892666</v>
      </c>
      <c r="L293" s="119">
        <v>3321254.2424999997</v>
      </c>
      <c r="M293" s="119">
        <f t="shared" si="17"/>
        <v>5223043.7026892658</v>
      </c>
      <c r="N293" s="133">
        <v>586907.17479998327</v>
      </c>
      <c r="O293" s="119">
        <v>610325.64166666672</v>
      </c>
      <c r="P293" s="119">
        <v>269704.10897819995</v>
      </c>
      <c r="Q293" s="119">
        <v>194944.65285840002</v>
      </c>
      <c r="R293" s="119">
        <v>203846.83</v>
      </c>
      <c r="S293" s="119">
        <v>263.86666666666667</v>
      </c>
      <c r="T293" s="119">
        <v>3376.2637092999998</v>
      </c>
      <c r="U293" s="119">
        <v>3183.6471481000003</v>
      </c>
      <c r="V293" s="119">
        <v>0</v>
      </c>
      <c r="W293" s="119">
        <f t="shared" si="18"/>
        <v>1872552.1858273167</v>
      </c>
      <c r="X293" s="119">
        <v>3321254.2424999997</v>
      </c>
      <c r="Y293" s="134">
        <f t="shared" si="19"/>
        <v>5193806.4283273164</v>
      </c>
    </row>
    <row r="294" spans="1:25" s="116" customFormat="1" ht="13" x14ac:dyDescent="0.3">
      <c r="A294" s="116">
        <v>289</v>
      </c>
      <c r="B294" s="116" t="s">
        <v>40</v>
      </c>
      <c r="C294" s="133">
        <v>468597.85956286569</v>
      </c>
      <c r="D294" s="119">
        <v>176762.3913991343</v>
      </c>
      <c r="E294" s="119">
        <v>126011.71930453334</v>
      </c>
      <c r="F294" s="119">
        <v>87217.823333333319</v>
      </c>
      <c r="G294" s="119">
        <v>126.505</v>
      </c>
      <c r="H294" s="119">
        <v>1424.1558011999998</v>
      </c>
      <c r="I294" s="119">
        <v>1490.0904705333332</v>
      </c>
      <c r="J294" s="119">
        <v>0</v>
      </c>
      <c r="K294" s="119">
        <f t="shared" si="16"/>
        <v>861630.5448716</v>
      </c>
      <c r="L294" s="119">
        <v>1423527.2033333331</v>
      </c>
      <c r="M294" s="119">
        <f t="shared" si="17"/>
        <v>2285157.748204933</v>
      </c>
      <c r="N294" s="133">
        <v>247565.75010859998</v>
      </c>
      <c r="O294" s="119">
        <v>260025.42266666668</v>
      </c>
      <c r="P294" s="119">
        <v>121397.66981760005</v>
      </c>
      <c r="Q294" s="119">
        <v>126011.71930453334</v>
      </c>
      <c r="R294" s="119">
        <v>87217.823333333319</v>
      </c>
      <c r="S294" s="119">
        <v>126.505</v>
      </c>
      <c r="T294" s="119">
        <v>1424.1558011999998</v>
      </c>
      <c r="U294" s="119">
        <v>1490.0904705333332</v>
      </c>
      <c r="V294" s="119">
        <v>0</v>
      </c>
      <c r="W294" s="119">
        <f t="shared" si="18"/>
        <v>845259.13650246675</v>
      </c>
      <c r="X294" s="119">
        <v>1423527.2033333331</v>
      </c>
      <c r="Y294" s="134">
        <f t="shared" si="19"/>
        <v>2268786.3398357998</v>
      </c>
    </row>
    <row r="295" spans="1:25" s="116" customFormat="1" ht="13" x14ac:dyDescent="0.3">
      <c r="A295" s="116">
        <v>290</v>
      </c>
      <c r="B295" s="116" t="s">
        <v>40</v>
      </c>
      <c r="C295" s="133">
        <v>1121949.464159478</v>
      </c>
      <c r="D295" s="119">
        <v>431590.16336765536</v>
      </c>
      <c r="E295" s="119">
        <v>207682</v>
      </c>
      <c r="F295" s="119">
        <v>208701.90833333335</v>
      </c>
      <c r="G295" s="119">
        <v>282.20666666666665</v>
      </c>
      <c r="H295" s="119">
        <v>3411.5024914000001</v>
      </c>
      <c r="I295" s="119">
        <v>3325.5537121999992</v>
      </c>
      <c r="J295" s="119">
        <v>0</v>
      </c>
      <c r="K295" s="119">
        <f t="shared" si="16"/>
        <v>1976942.7987307336</v>
      </c>
      <c r="L295" s="119">
        <v>3383627.0516666663</v>
      </c>
      <c r="M295" s="119">
        <f t="shared" si="17"/>
        <v>5360569.8503973996</v>
      </c>
      <c r="N295" s="133">
        <v>593032.84975503339</v>
      </c>
      <c r="O295" s="119">
        <v>622551.00433333335</v>
      </c>
      <c r="P295" s="119">
        <v>297108</v>
      </c>
      <c r="Q295" s="119">
        <v>207682</v>
      </c>
      <c r="R295" s="119">
        <v>208701.90833333335</v>
      </c>
      <c r="S295" s="119">
        <v>282.20666666666665</v>
      </c>
      <c r="T295" s="119">
        <v>3411.5024914000001</v>
      </c>
      <c r="U295" s="119">
        <v>3325.5537121999992</v>
      </c>
      <c r="V295" s="119">
        <v>0</v>
      </c>
      <c r="W295" s="119">
        <f t="shared" si="18"/>
        <v>1936095.025291967</v>
      </c>
      <c r="X295" s="119">
        <v>3383627.0516666663</v>
      </c>
      <c r="Y295" s="134">
        <f t="shared" si="19"/>
        <v>5319722.076958633</v>
      </c>
    </row>
    <row r="296" spans="1:25" s="116" customFormat="1" ht="13" x14ac:dyDescent="0.3">
      <c r="A296" s="116">
        <v>291</v>
      </c>
      <c r="B296" s="116" t="s">
        <v>40</v>
      </c>
      <c r="C296" s="133">
        <v>508893.42247917177</v>
      </c>
      <c r="D296" s="119">
        <v>194082.07228442817</v>
      </c>
      <c r="E296" s="119">
        <v>131540.90720000002</v>
      </c>
      <c r="F296" s="119">
        <v>96441.18</v>
      </c>
      <c r="G296" s="119">
        <v>136.25583333333336</v>
      </c>
      <c r="H296" s="119">
        <v>1563.6103608000001</v>
      </c>
      <c r="I296" s="119">
        <v>1621.9789413333338</v>
      </c>
      <c r="J296" s="119">
        <v>0</v>
      </c>
      <c r="K296" s="119">
        <f t="shared" si="16"/>
        <v>934279.42709906667</v>
      </c>
      <c r="L296" s="119">
        <v>1568151.3116666665</v>
      </c>
      <c r="M296" s="119">
        <f t="shared" si="17"/>
        <v>2502430.7387657333</v>
      </c>
      <c r="N296" s="133">
        <v>271807.60105240002</v>
      </c>
      <c r="O296" s="119">
        <v>282185.62899999996</v>
      </c>
      <c r="P296" s="119">
        <v>133293.49559999999</v>
      </c>
      <c r="Q296" s="119">
        <v>131540.90720000002</v>
      </c>
      <c r="R296" s="119">
        <v>96441.18</v>
      </c>
      <c r="S296" s="119">
        <v>136.25583333333336</v>
      </c>
      <c r="T296" s="119">
        <v>1563.6103608000001</v>
      </c>
      <c r="U296" s="119">
        <v>1621.9789413333338</v>
      </c>
      <c r="V296" s="119">
        <v>0</v>
      </c>
      <c r="W296" s="119">
        <f t="shared" si="18"/>
        <v>918590.65798786667</v>
      </c>
      <c r="X296" s="119">
        <v>1568151.3116666665</v>
      </c>
      <c r="Y296" s="134">
        <f t="shared" si="19"/>
        <v>2486741.9696545331</v>
      </c>
    </row>
    <row r="297" spans="1:25" s="116" customFormat="1" ht="13" x14ac:dyDescent="0.3">
      <c r="A297" s="116">
        <v>292</v>
      </c>
      <c r="B297" s="116" t="s">
        <v>40</v>
      </c>
      <c r="C297" s="133">
        <v>99831.969634790614</v>
      </c>
      <c r="D297" s="119">
        <v>49703.213817276061</v>
      </c>
      <c r="E297" s="119">
        <v>65335.979999999989</v>
      </c>
      <c r="F297" s="119">
        <v>23240.104166666668</v>
      </c>
      <c r="G297" s="119">
        <v>30.573333333333327</v>
      </c>
      <c r="H297" s="119">
        <v>437.40148619999997</v>
      </c>
      <c r="I297" s="119">
        <v>392.03219999999993</v>
      </c>
      <c r="J297" s="119">
        <v>0</v>
      </c>
      <c r="K297" s="119">
        <f t="shared" si="16"/>
        <v>238971.27463826662</v>
      </c>
      <c r="L297" s="119">
        <v>392531.93416666664</v>
      </c>
      <c r="M297" s="119">
        <f t="shared" si="17"/>
        <v>631503.20880493324</v>
      </c>
      <c r="N297" s="133">
        <v>76034.958351099995</v>
      </c>
      <c r="O297" s="119">
        <v>53820.678333333337</v>
      </c>
      <c r="P297" s="119">
        <v>33742.979999999996</v>
      </c>
      <c r="Q297" s="119">
        <v>65335.979999999989</v>
      </c>
      <c r="R297" s="119">
        <v>23240.104166666668</v>
      </c>
      <c r="S297" s="119">
        <v>30.573333333333327</v>
      </c>
      <c r="T297" s="119">
        <v>437.40148619999997</v>
      </c>
      <c r="U297" s="119">
        <v>392.03219999999993</v>
      </c>
      <c r="V297" s="119">
        <v>0</v>
      </c>
      <c r="W297" s="119">
        <f t="shared" si="18"/>
        <v>253034.70787063325</v>
      </c>
      <c r="X297" s="119">
        <v>392531.93416666664</v>
      </c>
      <c r="Y297" s="134">
        <f t="shared" si="19"/>
        <v>645566.64203729993</v>
      </c>
    </row>
    <row r="298" spans="1:25" s="116" customFormat="1" ht="13" x14ac:dyDescent="0.3">
      <c r="A298" s="116">
        <v>293</v>
      </c>
      <c r="B298" s="116" t="s">
        <v>40</v>
      </c>
      <c r="C298" s="133">
        <v>140918.62963399998</v>
      </c>
      <c r="D298" s="119">
        <v>93352.20133299999</v>
      </c>
      <c r="E298" s="119">
        <v>91276.925999999992</v>
      </c>
      <c r="F298" s="119">
        <v>34502.125000000007</v>
      </c>
      <c r="G298" s="119">
        <v>33.111666666666672</v>
      </c>
      <c r="H298" s="119">
        <v>670.60430099999996</v>
      </c>
      <c r="I298" s="119">
        <v>885.85933333333332</v>
      </c>
      <c r="J298" s="119">
        <v>0</v>
      </c>
      <c r="K298" s="119">
        <f t="shared" si="16"/>
        <v>361639.457268</v>
      </c>
      <c r="L298" s="119">
        <v>580979.47916666663</v>
      </c>
      <c r="M298" s="119">
        <f t="shared" si="17"/>
        <v>942618.93643466663</v>
      </c>
      <c r="N298" s="133">
        <v>116573.38099049999</v>
      </c>
      <c r="O298" s="119">
        <v>75345.376000000004</v>
      </c>
      <c r="P298" s="119">
        <v>64978.698599999996</v>
      </c>
      <c r="Q298" s="119">
        <v>91276.925999999992</v>
      </c>
      <c r="R298" s="119">
        <v>34502.125000000007</v>
      </c>
      <c r="S298" s="119">
        <v>33.111666666666672</v>
      </c>
      <c r="T298" s="119">
        <v>670.60430099999996</v>
      </c>
      <c r="U298" s="119">
        <v>885.85933333333332</v>
      </c>
      <c r="V298" s="119">
        <v>0</v>
      </c>
      <c r="W298" s="119">
        <f t="shared" si="18"/>
        <v>384266.08189150004</v>
      </c>
      <c r="X298" s="119">
        <v>580979.47916666663</v>
      </c>
      <c r="Y298" s="134">
        <f t="shared" si="19"/>
        <v>965245.56105816667</v>
      </c>
    </row>
    <row r="299" spans="1:25" s="116" customFormat="1" ht="13" x14ac:dyDescent="0.3">
      <c r="A299" s="116">
        <v>294</v>
      </c>
      <c r="B299" s="116" t="s">
        <v>40</v>
      </c>
      <c r="C299" s="133">
        <v>122208.67135952768</v>
      </c>
      <c r="D299" s="119">
        <v>54531.702106538956</v>
      </c>
      <c r="E299" s="119">
        <v>45258.548096666658</v>
      </c>
      <c r="F299" s="119">
        <v>25207.0425</v>
      </c>
      <c r="G299" s="119">
        <v>41.93</v>
      </c>
      <c r="H299" s="119">
        <v>408.08655569999996</v>
      </c>
      <c r="I299" s="119">
        <v>467.28942749999993</v>
      </c>
      <c r="J299" s="119">
        <v>0</v>
      </c>
      <c r="K299" s="119">
        <f t="shared" si="16"/>
        <v>248123.27004593331</v>
      </c>
      <c r="L299" s="119">
        <v>410204.18666666676</v>
      </c>
      <c r="M299" s="119">
        <f t="shared" si="17"/>
        <v>658327.45671260008</v>
      </c>
      <c r="N299" s="133">
        <v>70939.046265850004</v>
      </c>
      <c r="O299" s="119">
        <v>67382.340666666671</v>
      </c>
      <c r="P299" s="119">
        <v>37783.635044999995</v>
      </c>
      <c r="Q299" s="119">
        <v>45258.548096666658</v>
      </c>
      <c r="R299" s="119">
        <v>25207.0425</v>
      </c>
      <c r="S299" s="119">
        <v>41.93</v>
      </c>
      <c r="T299" s="119">
        <v>408.08655569999996</v>
      </c>
      <c r="U299" s="119">
        <v>467.28942749999993</v>
      </c>
      <c r="V299" s="119">
        <v>0</v>
      </c>
      <c r="W299" s="119">
        <f t="shared" si="18"/>
        <v>247487.91855738335</v>
      </c>
      <c r="X299" s="119">
        <v>410204.18666666676</v>
      </c>
      <c r="Y299" s="134">
        <f t="shared" si="19"/>
        <v>657692.10522405012</v>
      </c>
    </row>
    <row r="300" spans="1:25" s="116" customFormat="1" ht="13" x14ac:dyDescent="0.3">
      <c r="A300" s="116">
        <v>295</v>
      </c>
      <c r="B300" s="116" t="s">
        <v>40</v>
      </c>
      <c r="C300" s="133">
        <v>768942.75861697469</v>
      </c>
      <c r="D300" s="119">
        <v>279263.17105069204</v>
      </c>
      <c r="E300" s="119">
        <v>157872.12285279998</v>
      </c>
      <c r="F300" s="119">
        <v>145283.2175</v>
      </c>
      <c r="G300" s="119">
        <v>190.77083333333329</v>
      </c>
      <c r="H300" s="119">
        <v>2424.1396168000006</v>
      </c>
      <c r="I300" s="119">
        <v>2262.6434338666668</v>
      </c>
      <c r="J300" s="119">
        <v>0</v>
      </c>
      <c r="K300" s="119">
        <f t="shared" si="16"/>
        <v>1356238.8239044666</v>
      </c>
      <c r="L300" s="119">
        <v>2371003.7574999998</v>
      </c>
      <c r="M300" s="119">
        <f t="shared" si="17"/>
        <v>3727242.5814044662</v>
      </c>
      <c r="N300" s="133">
        <v>421396.27005373331</v>
      </c>
      <c r="O300" s="119">
        <v>425661.60100000002</v>
      </c>
      <c r="P300" s="119">
        <v>189944.0489844</v>
      </c>
      <c r="Q300" s="119">
        <v>157872.12285279998</v>
      </c>
      <c r="R300" s="119">
        <v>145283.2175</v>
      </c>
      <c r="S300" s="119">
        <v>190.77083333333329</v>
      </c>
      <c r="T300" s="119">
        <v>2424.1396168000006</v>
      </c>
      <c r="U300" s="119">
        <v>2262.6434338666668</v>
      </c>
      <c r="V300" s="119">
        <v>0</v>
      </c>
      <c r="W300" s="119">
        <f t="shared" si="18"/>
        <v>1345034.8142749332</v>
      </c>
      <c r="X300" s="119">
        <v>2371003.7574999998</v>
      </c>
      <c r="Y300" s="134">
        <f t="shared" si="19"/>
        <v>3716038.571774933</v>
      </c>
    </row>
    <row r="301" spans="1:25" s="116" customFormat="1" ht="13" x14ac:dyDescent="0.3">
      <c r="A301" s="116">
        <v>296</v>
      </c>
      <c r="B301" s="116" t="s">
        <v>40</v>
      </c>
      <c r="C301" s="133">
        <v>1159.1293353615022</v>
      </c>
      <c r="D301" s="119">
        <v>8778.3507633051649</v>
      </c>
      <c r="E301" s="119">
        <v>3538.8612933333334</v>
      </c>
      <c r="F301" s="119">
        <v>188.4725</v>
      </c>
      <c r="G301" s="119">
        <v>0.27666666666666667</v>
      </c>
      <c r="H301" s="119">
        <v>6.9238959999999992</v>
      </c>
      <c r="I301" s="119">
        <v>159.64986666666667</v>
      </c>
      <c r="J301" s="119">
        <v>0</v>
      </c>
      <c r="K301" s="119">
        <f t="shared" si="16"/>
        <v>13831.664321333334</v>
      </c>
      <c r="L301" s="119">
        <v>4549.5725000000002</v>
      </c>
      <c r="M301" s="119">
        <f t="shared" si="17"/>
        <v>18381.236821333332</v>
      </c>
      <c r="N301" s="133">
        <v>1203.6039213333331</v>
      </c>
      <c r="O301" s="119">
        <v>603.19466666666665</v>
      </c>
      <c r="P301" s="119">
        <v>6706.4663999999984</v>
      </c>
      <c r="Q301" s="119">
        <v>3538.8612933333334</v>
      </c>
      <c r="R301" s="119">
        <v>188.4725</v>
      </c>
      <c r="S301" s="119">
        <v>0.27666666666666667</v>
      </c>
      <c r="T301" s="119">
        <v>6.9238959999999992</v>
      </c>
      <c r="U301" s="119">
        <v>159.64986666666667</v>
      </c>
      <c r="V301" s="119">
        <v>0</v>
      </c>
      <c r="W301" s="119">
        <f t="shared" si="18"/>
        <v>12407.449210666666</v>
      </c>
      <c r="X301" s="119">
        <v>4549.5725000000002</v>
      </c>
      <c r="Y301" s="134">
        <f t="shared" si="19"/>
        <v>16957.021710666668</v>
      </c>
    </row>
    <row r="302" spans="1:25" s="116" customFormat="1" ht="13" x14ac:dyDescent="0.3">
      <c r="A302" s="116">
        <v>297</v>
      </c>
      <c r="B302" s="116" t="s">
        <v>40</v>
      </c>
      <c r="C302" s="133">
        <v>229261.41748461407</v>
      </c>
      <c r="D302" s="119">
        <v>99603.33033818593</v>
      </c>
      <c r="E302" s="119">
        <v>93810.400000000009</v>
      </c>
      <c r="F302" s="119">
        <v>46826.874166666676</v>
      </c>
      <c r="G302" s="119">
        <v>66.100833333333327</v>
      </c>
      <c r="H302" s="119">
        <v>809.19567840000002</v>
      </c>
      <c r="I302" s="119">
        <v>789.03432000000009</v>
      </c>
      <c r="J302" s="119">
        <v>0</v>
      </c>
      <c r="K302" s="119">
        <f t="shared" si="16"/>
        <v>471166.35282120004</v>
      </c>
      <c r="L302" s="119">
        <v>771416.31333333312</v>
      </c>
      <c r="M302" s="119">
        <f t="shared" si="17"/>
        <v>1242582.6661545332</v>
      </c>
      <c r="N302" s="133">
        <v>140665.18209519997</v>
      </c>
      <c r="O302" s="119">
        <v>125894.89100000002</v>
      </c>
      <c r="P302" s="119">
        <v>68334.839999999982</v>
      </c>
      <c r="Q302" s="119">
        <v>93810.400000000009</v>
      </c>
      <c r="R302" s="119">
        <v>46826.874166666676</v>
      </c>
      <c r="S302" s="119">
        <v>66.100833333333327</v>
      </c>
      <c r="T302" s="119">
        <v>809.19567840000002</v>
      </c>
      <c r="U302" s="119">
        <v>789.03432000000009</v>
      </c>
      <c r="V302" s="119">
        <v>0</v>
      </c>
      <c r="W302" s="119">
        <f t="shared" si="18"/>
        <v>477196.51809359994</v>
      </c>
      <c r="X302" s="119">
        <v>771416.31333333312</v>
      </c>
      <c r="Y302" s="134">
        <f t="shared" si="19"/>
        <v>1248612.8314269329</v>
      </c>
    </row>
    <row r="303" spans="1:25" s="116" customFormat="1" ht="13" x14ac:dyDescent="0.3">
      <c r="A303" s="116">
        <v>298</v>
      </c>
      <c r="B303" s="116" t="s">
        <v>40</v>
      </c>
      <c r="C303" s="133">
        <v>788752.72337690275</v>
      </c>
      <c r="D303" s="119">
        <v>293364.1276671472</v>
      </c>
      <c r="E303" s="119">
        <v>163403.38810666671</v>
      </c>
      <c r="F303" s="119">
        <v>138433.74249999999</v>
      </c>
      <c r="G303" s="119">
        <v>190.9991666666667</v>
      </c>
      <c r="H303" s="119">
        <v>2329.1043071500003</v>
      </c>
      <c r="I303" s="119">
        <v>2420.9029949999999</v>
      </c>
      <c r="J303" s="119">
        <v>0</v>
      </c>
      <c r="K303" s="119">
        <f t="shared" si="16"/>
        <v>1388894.9881195333</v>
      </c>
      <c r="L303" s="119">
        <v>2292560.4791666665</v>
      </c>
      <c r="M303" s="119">
        <f t="shared" si="17"/>
        <v>3681455.4672861998</v>
      </c>
      <c r="N303" s="133">
        <v>404875.96539290831</v>
      </c>
      <c r="O303" s="119">
        <v>438480.29300000001</v>
      </c>
      <c r="P303" s="119">
        <v>201844.34411999999</v>
      </c>
      <c r="Q303" s="119">
        <v>163403.38810666671</v>
      </c>
      <c r="R303" s="119">
        <v>138433.74249999999</v>
      </c>
      <c r="S303" s="119">
        <v>190.9991666666667</v>
      </c>
      <c r="T303" s="119">
        <v>2329.1043071500003</v>
      </c>
      <c r="U303" s="119">
        <v>2420.9029949999999</v>
      </c>
      <c r="V303" s="119">
        <v>0</v>
      </c>
      <c r="W303" s="119">
        <f t="shared" si="18"/>
        <v>1351978.7395883917</v>
      </c>
      <c r="X303" s="119">
        <v>2292560.4791666665</v>
      </c>
      <c r="Y303" s="134">
        <f t="shared" si="19"/>
        <v>3644539.218755058</v>
      </c>
    </row>
    <row r="304" spans="1:25" s="116" customFormat="1" ht="13" x14ac:dyDescent="0.3">
      <c r="A304" s="116">
        <v>299</v>
      </c>
      <c r="B304" s="116" t="s">
        <v>40</v>
      </c>
      <c r="C304" s="133">
        <v>574701.1426330203</v>
      </c>
      <c r="D304" s="119">
        <v>196801.12324836312</v>
      </c>
      <c r="E304" s="119">
        <v>131719.39390533333</v>
      </c>
      <c r="F304" s="119">
        <v>103073.90250000001</v>
      </c>
      <c r="G304" s="119">
        <v>119.48833333333334</v>
      </c>
      <c r="H304" s="119">
        <v>1725.1864786499998</v>
      </c>
      <c r="I304" s="119">
        <v>1730.1430201666665</v>
      </c>
      <c r="J304" s="119">
        <v>0</v>
      </c>
      <c r="K304" s="119">
        <f t="shared" si="16"/>
        <v>1009870.3801188667</v>
      </c>
      <c r="L304" s="119">
        <v>1680761.4949999999</v>
      </c>
      <c r="M304" s="119">
        <f t="shared" si="17"/>
        <v>2690631.8751188666</v>
      </c>
      <c r="N304" s="133">
        <v>299894.91620532505</v>
      </c>
      <c r="O304" s="119">
        <v>319154.40533333336</v>
      </c>
      <c r="P304" s="119">
        <v>133677.50258100001</v>
      </c>
      <c r="Q304" s="119">
        <v>131719.39390533333</v>
      </c>
      <c r="R304" s="119">
        <v>103073.90250000001</v>
      </c>
      <c r="S304" s="119">
        <v>119.48833333333334</v>
      </c>
      <c r="T304" s="119">
        <v>1725.1864786499998</v>
      </c>
      <c r="U304" s="119">
        <v>1730.1430201666665</v>
      </c>
      <c r="V304" s="119">
        <v>0</v>
      </c>
      <c r="W304" s="119">
        <f t="shared" si="18"/>
        <v>991094.93835714157</v>
      </c>
      <c r="X304" s="119">
        <v>1680761.4949999999</v>
      </c>
      <c r="Y304" s="134">
        <f t="shared" si="19"/>
        <v>2671856.4333571414</v>
      </c>
    </row>
    <row r="305" spans="1:25" s="116" customFormat="1" ht="13" x14ac:dyDescent="0.3">
      <c r="A305" s="116">
        <v>300</v>
      </c>
      <c r="B305" s="116" t="s">
        <v>43</v>
      </c>
      <c r="C305" s="133">
        <v>117427.11180918785</v>
      </c>
      <c r="D305" s="119">
        <v>44701.756372613832</v>
      </c>
      <c r="E305" s="119">
        <v>61728.542400000006</v>
      </c>
      <c r="F305" s="119">
        <v>21868.148333333334</v>
      </c>
      <c r="G305" s="119">
        <v>29.746666666666666</v>
      </c>
      <c r="H305" s="119">
        <v>375.01220490499992</v>
      </c>
      <c r="I305" s="119">
        <v>349.53290500000003</v>
      </c>
      <c r="J305" s="119">
        <v>0</v>
      </c>
      <c r="K305" s="119">
        <f t="shared" si="16"/>
        <v>246479.85069170673</v>
      </c>
      <c r="L305" s="119">
        <v>363377.72499999992</v>
      </c>
      <c r="M305" s="119">
        <f t="shared" si="17"/>
        <v>609857.57569170662</v>
      </c>
      <c r="N305" s="133">
        <v>65189.621619319165</v>
      </c>
      <c r="O305" s="119">
        <v>64947.163666666667</v>
      </c>
      <c r="P305" s="119">
        <v>30542.702400000006</v>
      </c>
      <c r="Q305" s="119">
        <v>61728.542400000006</v>
      </c>
      <c r="R305" s="119">
        <v>21868.148333333334</v>
      </c>
      <c r="S305" s="119">
        <v>29.746666666666666</v>
      </c>
      <c r="T305" s="119">
        <v>375.01220490499992</v>
      </c>
      <c r="U305" s="119">
        <v>349.53290500000003</v>
      </c>
      <c r="V305" s="119">
        <v>0</v>
      </c>
      <c r="W305" s="119">
        <f t="shared" si="18"/>
        <v>245030.47019589087</v>
      </c>
      <c r="X305" s="119">
        <v>363377.72499999992</v>
      </c>
      <c r="Y305" s="134">
        <f t="shared" si="19"/>
        <v>608408.19519589073</v>
      </c>
    </row>
    <row r="306" spans="1:25" s="116" customFormat="1" ht="13" x14ac:dyDescent="0.3">
      <c r="A306" s="116">
        <v>301</v>
      </c>
      <c r="B306" s="116" t="s">
        <v>43</v>
      </c>
      <c r="C306" s="133">
        <v>47238.748305617693</v>
      </c>
      <c r="D306" s="119">
        <v>39490.189491577301</v>
      </c>
      <c r="E306" s="119">
        <v>59542.071600000017</v>
      </c>
      <c r="F306" s="119">
        <v>10048.851666666667</v>
      </c>
      <c r="G306" s="119">
        <v>14.317499999999997</v>
      </c>
      <c r="H306" s="119">
        <v>178.65303308499998</v>
      </c>
      <c r="I306" s="119">
        <v>151.47433900000001</v>
      </c>
      <c r="J306" s="119">
        <v>0</v>
      </c>
      <c r="K306" s="119">
        <f t="shared" si="16"/>
        <v>156664.30593594667</v>
      </c>
      <c r="L306" s="119">
        <v>168215.48083333333</v>
      </c>
      <c r="M306" s="119">
        <f t="shared" si="17"/>
        <v>324879.78676927998</v>
      </c>
      <c r="N306" s="133">
        <v>31055.852251275832</v>
      </c>
      <c r="O306" s="119">
        <v>25800.111666666664</v>
      </c>
      <c r="P306" s="119">
        <v>28603.011600000009</v>
      </c>
      <c r="Q306" s="119">
        <v>59542.071600000017</v>
      </c>
      <c r="R306" s="119">
        <v>10048.851666666667</v>
      </c>
      <c r="S306" s="119">
        <v>14.317499999999997</v>
      </c>
      <c r="T306" s="119">
        <v>178.65303308499998</v>
      </c>
      <c r="U306" s="119">
        <v>151.47433900000001</v>
      </c>
      <c r="V306" s="119">
        <v>0</v>
      </c>
      <c r="W306" s="119">
        <f t="shared" si="18"/>
        <v>155394.3436566942</v>
      </c>
      <c r="X306" s="119">
        <v>168215.48083333333</v>
      </c>
      <c r="Y306" s="134">
        <f t="shared" si="19"/>
        <v>323609.8244900275</v>
      </c>
    </row>
    <row r="307" spans="1:25" s="116" customFormat="1" ht="13" x14ac:dyDescent="0.3">
      <c r="A307" s="116">
        <v>302</v>
      </c>
      <c r="B307" s="116" t="s">
        <v>43</v>
      </c>
      <c r="C307" s="133">
        <v>38715.16680158981</v>
      </c>
      <c r="D307" s="119">
        <v>29443.378346415189</v>
      </c>
      <c r="E307" s="119">
        <v>50863.333910000008</v>
      </c>
      <c r="F307" s="119">
        <v>9499.1716666666671</v>
      </c>
      <c r="G307" s="119">
        <v>12.218333333333335</v>
      </c>
      <c r="H307" s="119">
        <v>172.955787515</v>
      </c>
      <c r="I307" s="119">
        <v>249.10335166666664</v>
      </c>
      <c r="J307" s="119">
        <v>0</v>
      </c>
      <c r="K307" s="119">
        <f t="shared" si="16"/>
        <v>128955.32819718667</v>
      </c>
      <c r="L307" s="119">
        <v>159802.4591666667</v>
      </c>
      <c r="M307" s="119">
        <f t="shared" si="17"/>
        <v>288757.78736385336</v>
      </c>
      <c r="N307" s="133">
        <v>30065.48106302417</v>
      </c>
      <c r="O307" s="119">
        <v>20832.664666666667</v>
      </c>
      <c r="P307" s="119">
        <v>20903.815409999999</v>
      </c>
      <c r="Q307" s="119">
        <v>50863.333910000008</v>
      </c>
      <c r="R307" s="119">
        <v>9499.1716666666671</v>
      </c>
      <c r="S307" s="119">
        <v>12.218333333333335</v>
      </c>
      <c r="T307" s="119">
        <v>172.955787515</v>
      </c>
      <c r="U307" s="119">
        <v>249.10335166666664</v>
      </c>
      <c r="V307" s="119">
        <v>0</v>
      </c>
      <c r="W307" s="119">
        <f t="shared" si="18"/>
        <v>132598.74418887252</v>
      </c>
      <c r="X307" s="119">
        <v>159802.4591666667</v>
      </c>
      <c r="Y307" s="134">
        <f t="shared" si="19"/>
        <v>292401.20335553924</v>
      </c>
    </row>
    <row r="308" spans="1:25" s="116" customFormat="1" ht="13" x14ac:dyDescent="0.3">
      <c r="A308" s="116">
        <v>303</v>
      </c>
      <c r="B308" s="116" t="s">
        <v>43</v>
      </c>
      <c r="C308" s="133">
        <v>48775.01554774004</v>
      </c>
      <c r="D308" s="119">
        <v>20091.78027026495</v>
      </c>
      <c r="E308" s="119">
        <v>39839.700000000004</v>
      </c>
      <c r="F308" s="119">
        <v>9223.9208333333318</v>
      </c>
      <c r="G308" s="119">
        <v>12.920833333333334</v>
      </c>
      <c r="H308" s="119">
        <v>162.29380251500001</v>
      </c>
      <c r="I308" s="119">
        <v>162.82919466666667</v>
      </c>
      <c r="J308" s="119">
        <v>0</v>
      </c>
      <c r="K308" s="119">
        <f t="shared" si="16"/>
        <v>118268.46048185336</v>
      </c>
      <c r="L308" s="119">
        <v>154994.13166666662</v>
      </c>
      <c r="M308" s="119">
        <f t="shared" si="17"/>
        <v>273262.59214851999</v>
      </c>
      <c r="N308" s="133">
        <v>28212.072670524165</v>
      </c>
      <c r="O308" s="119">
        <v>26899.945333333337</v>
      </c>
      <c r="P308" s="119">
        <v>13794.299999999997</v>
      </c>
      <c r="Q308" s="119">
        <v>39839.700000000004</v>
      </c>
      <c r="R308" s="119">
        <v>9223.9208333333318</v>
      </c>
      <c r="S308" s="119">
        <v>12.920833333333334</v>
      </c>
      <c r="T308" s="119">
        <v>162.29380251500001</v>
      </c>
      <c r="U308" s="119">
        <v>162.82919466666667</v>
      </c>
      <c r="V308" s="119">
        <v>0</v>
      </c>
      <c r="W308" s="119">
        <f t="shared" si="18"/>
        <v>118307.98266770587</v>
      </c>
      <c r="X308" s="119">
        <v>154994.13166666662</v>
      </c>
      <c r="Y308" s="134">
        <f t="shared" si="19"/>
        <v>273302.11433437251</v>
      </c>
    </row>
    <row r="309" spans="1:25" s="116" customFormat="1" ht="13" x14ac:dyDescent="0.3">
      <c r="A309" s="116">
        <v>304</v>
      </c>
      <c r="B309" s="116" t="s">
        <v>43</v>
      </c>
      <c r="C309" s="133">
        <v>109.43254914669951</v>
      </c>
      <c r="D309" s="119">
        <v>2103.3133320044672</v>
      </c>
      <c r="E309" s="119">
        <v>1326.974950933333</v>
      </c>
      <c r="F309" s="119">
        <v>25.750833333333333</v>
      </c>
      <c r="G309" s="119">
        <v>2.1666666666666667E-2</v>
      </c>
      <c r="H309" s="119">
        <v>0.58265270349999998</v>
      </c>
      <c r="I309" s="119">
        <v>102.8313321</v>
      </c>
      <c r="J309" s="119">
        <v>0</v>
      </c>
      <c r="K309" s="119">
        <f t="shared" si="16"/>
        <v>3668.9073168879995</v>
      </c>
      <c r="L309" s="119">
        <v>499.84583333333336</v>
      </c>
      <c r="M309" s="119">
        <f t="shared" si="17"/>
        <v>4168.7531502213333</v>
      </c>
      <c r="N309" s="133">
        <v>101.28446162508332</v>
      </c>
      <c r="O309" s="119">
        <v>57.782666666666671</v>
      </c>
      <c r="P309" s="119">
        <v>1618.3164648000002</v>
      </c>
      <c r="Q309" s="119">
        <v>1326.974950933333</v>
      </c>
      <c r="R309" s="119">
        <v>25.750833333333333</v>
      </c>
      <c r="S309" s="119">
        <v>2.1666666666666667E-2</v>
      </c>
      <c r="T309" s="119">
        <v>0.58265270349999998</v>
      </c>
      <c r="U309" s="119">
        <v>102.8313321</v>
      </c>
      <c r="V309" s="119">
        <v>0</v>
      </c>
      <c r="W309" s="119">
        <f t="shared" si="18"/>
        <v>3233.5450288285838</v>
      </c>
      <c r="X309" s="119">
        <v>499.84583333333336</v>
      </c>
      <c r="Y309" s="134">
        <f t="shared" si="19"/>
        <v>3733.3908621619171</v>
      </c>
    </row>
    <row r="310" spans="1:25" s="116" customFormat="1" ht="13" x14ac:dyDescent="0.3">
      <c r="A310" s="116">
        <v>305</v>
      </c>
      <c r="B310" s="116" t="s">
        <v>43</v>
      </c>
      <c r="C310" s="133">
        <v>1.7755259436619722E-3</v>
      </c>
      <c r="D310" s="119">
        <v>824.31122595838963</v>
      </c>
      <c r="E310" s="119">
        <v>481.71462000000002</v>
      </c>
      <c r="F310" s="119">
        <v>8.3333333333333339E-4</v>
      </c>
      <c r="G310" s="119">
        <v>0</v>
      </c>
      <c r="H310" s="119">
        <v>8.9153000000000005E-5</v>
      </c>
      <c r="I310" s="119">
        <v>15.203736266666667</v>
      </c>
      <c r="J310" s="119">
        <v>0</v>
      </c>
      <c r="K310" s="119">
        <f t="shared" si="16"/>
        <v>1321.2322802373335</v>
      </c>
      <c r="L310" s="119">
        <v>4.6666666666666669E-2</v>
      </c>
      <c r="M310" s="119">
        <f t="shared" si="17"/>
        <v>1321.2789469040001</v>
      </c>
      <c r="N310" s="133">
        <v>1.5497763166666666E-2</v>
      </c>
      <c r="O310" s="119">
        <v>0</v>
      </c>
      <c r="P310" s="119">
        <v>636.66</v>
      </c>
      <c r="Q310" s="119">
        <v>481.71462000000002</v>
      </c>
      <c r="R310" s="119">
        <v>8.3333333333333339E-4</v>
      </c>
      <c r="S310" s="119">
        <v>0</v>
      </c>
      <c r="T310" s="119">
        <v>8.9153000000000005E-5</v>
      </c>
      <c r="U310" s="119">
        <v>15.203736266666667</v>
      </c>
      <c r="V310" s="119">
        <v>0</v>
      </c>
      <c r="W310" s="119">
        <f t="shared" si="18"/>
        <v>1133.5947765161668</v>
      </c>
      <c r="X310" s="119">
        <v>4.6666666666666669E-2</v>
      </c>
      <c r="Y310" s="134">
        <f t="shared" si="19"/>
        <v>1133.6414431828334</v>
      </c>
    </row>
    <row r="311" spans="1:25" s="116" customFormat="1" ht="13" x14ac:dyDescent="0.3">
      <c r="A311" s="116">
        <v>306</v>
      </c>
      <c r="B311" s="116" t="s">
        <v>43</v>
      </c>
      <c r="C311" s="133">
        <v>324795.14239783568</v>
      </c>
      <c r="D311" s="119">
        <v>119980.20997599768</v>
      </c>
      <c r="E311" s="119">
        <v>80074.800741333325</v>
      </c>
      <c r="F311" s="119">
        <v>56271.572500000002</v>
      </c>
      <c r="G311" s="119">
        <v>74.364999999999995</v>
      </c>
      <c r="H311" s="119">
        <v>934.58730449999985</v>
      </c>
      <c r="I311" s="119">
        <v>1023.5437606666668</v>
      </c>
      <c r="J311" s="119">
        <v>0</v>
      </c>
      <c r="K311" s="119">
        <f t="shared" si="16"/>
        <v>583154.22168033337</v>
      </c>
      <c r="L311" s="119">
        <v>923445.08749999991</v>
      </c>
      <c r="M311" s="119">
        <f t="shared" si="17"/>
        <v>1506599.3091803333</v>
      </c>
      <c r="N311" s="133">
        <v>162462.42643225001</v>
      </c>
      <c r="O311" s="119">
        <v>180847.01233333335</v>
      </c>
      <c r="P311" s="119">
        <v>82741.268154000005</v>
      </c>
      <c r="Q311" s="119">
        <v>80074.800741333325</v>
      </c>
      <c r="R311" s="119">
        <v>56271.572500000002</v>
      </c>
      <c r="S311" s="119">
        <v>74.364999999999995</v>
      </c>
      <c r="T311" s="119">
        <v>934.58730449999985</v>
      </c>
      <c r="U311" s="119">
        <v>1023.5437606666668</v>
      </c>
      <c r="V311" s="119">
        <v>0</v>
      </c>
      <c r="W311" s="119">
        <f t="shared" si="18"/>
        <v>564429.57622608333</v>
      </c>
      <c r="X311" s="119">
        <v>923445.08749999991</v>
      </c>
      <c r="Y311" s="134">
        <f t="shared" si="19"/>
        <v>1487874.6637260832</v>
      </c>
    </row>
    <row r="312" spans="1:25" s="116" customFormat="1" ht="13" x14ac:dyDescent="0.3">
      <c r="A312" s="116">
        <v>307</v>
      </c>
      <c r="B312" s="116" t="s">
        <v>43</v>
      </c>
      <c r="C312" s="133">
        <v>287837.16397148964</v>
      </c>
      <c r="D312" s="119">
        <v>105118.44043972698</v>
      </c>
      <c r="E312" s="119">
        <v>96400.351026666656</v>
      </c>
      <c r="F312" s="119">
        <v>53160.880000000005</v>
      </c>
      <c r="G312" s="119">
        <v>78.169166666666669</v>
      </c>
      <c r="H312" s="119">
        <v>887.21866064999995</v>
      </c>
      <c r="I312" s="119">
        <v>835.17463733333318</v>
      </c>
      <c r="J312" s="119">
        <v>0</v>
      </c>
      <c r="K312" s="119">
        <f t="shared" si="16"/>
        <v>544317.3979025333</v>
      </c>
      <c r="L312" s="119">
        <v>877404.16000000015</v>
      </c>
      <c r="M312" s="119">
        <f t="shared" si="17"/>
        <v>1421721.5579025336</v>
      </c>
      <c r="N312" s="133">
        <v>154228.17717632497</v>
      </c>
      <c r="O312" s="119">
        <v>159574.93766666666</v>
      </c>
      <c r="P312" s="119">
        <v>71765.797595999989</v>
      </c>
      <c r="Q312" s="119">
        <v>96400.351026666656</v>
      </c>
      <c r="R312" s="119">
        <v>53160.880000000005</v>
      </c>
      <c r="S312" s="119">
        <v>78.169166666666669</v>
      </c>
      <c r="T312" s="119">
        <v>887.21866064999995</v>
      </c>
      <c r="U312" s="119">
        <v>835.17463733333318</v>
      </c>
      <c r="V312" s="119">
        <v>0</v>
      </c>
      <c r="W312" s="119">
        <f t="shared" si="18"/>
        <v>536930.70593030821</v>
      </c>
      <c r="X312" s="119">
        <v>877404.16000000015</v>
      </c>
      <c r="Y312" s="134">
        <f t="shared" si="19"/>
        <v>1414334.8659303084</v>
      </c>
    </row>
    <row r="313" spans="1:25" s="116" customFormat="1" ht="13" x14ac:dyDescent="0.3">
      <c r="A313" s="116">
        <v>308</v>
      </c>
      <c r="B313" s="116" t="s">
        <v>43</v>
      </c>
      <c r="C313" s="133">
        <v>42561.892365337699</v>
      </c>
      <c r="D313" s="119">
        <v>29680.516253050635</v>
      </c>
      <c r="E313" s="119">
        <v>51170.168999999994</v>
      </c>
      <c r="F313" s="119">
        <v>9018.0841666666674</v>
      </c>
      <c r="G313" s="119">
        <v>11.5075</v>
      </c>
      <c r="H313" s="119">
        <v>164.571388665</v>
      </c>
      <c r="I313" s="119">
        <v>148.59363299999998</v>
      </c>
      <c r="J313" s="119">
        <v>0</v>
      </c>
      <c r="K313" s="119">
        <f t="shared" si="16"/>
        <v>132755.33430672003</v>
      </c>
      <c r="L313" s="119">
        <v>151200.26583333331</v>
      </c>
      <c r="M313" s="119">
        <f t="shared" si="17"/>
        <v>283955.60014005331</v>
      </c>
      <c r="N313" s="133">
        <v>28607.993062932495</v>
      </c>
      <c r="O313" s="119">
        <v>23203.364666666665</v>
      </c>
      <c r="P313" s="119">
        <v>21176.018999999997</v>
      </c>
      <c r="Q313" s="119">
        <v>51170.168999999994</v>
      </c>
      <c r="R313" s="119">
        <v>9018.0841666666674</v>
      </c>
      <c r="S313" s="119">
        <v>11.5075</v>
      </c>
      <c r="T313" s="119">
        <v>164.571388665</v>
      </c>
      <c r="U313" s="119">
        <v>148.59363299999998</v>
      </c>
      <c r="V313" s="119">
        <v>0</v>
      </c>
      <c r="W313" s="119">
        <f t="shared" si="18"/>
        <v>133500.30241793083</v>
      </c>
      <c r="X313" s="119">
        <v>151200.26583333331</v>
      </c>
      <c r="Y313" s="134">
        <f t="shared" si="19"/>
        <v>284700.56825126417</v>
      </c>
    </row>
    <row r="314" spans="1:25" s="116" customFormat="1" ht="13" x14ac:dyDescent="0.3">
      <c r="A314" s="116">
        <v>309</v>
      </c>
      <c r="B314" s="116" t="s">
        <v>43</v>
      </c>
      <c r="C314" s="133">
        <v>229215.54470575543</v>
      </c>
      <c r="D314" s="119">
        <v>82801.831977561262</v>
      </c>
      <c r="E314" s="119">
        <v>84308.684053333316</v>
      </c>
      <c r="F314" s="119">
        <v>44737.056666666664</v>
      </c>
      <c r="G314" s="119">
        <v>59.97</v>
      </c>
      <c r="H314" s="119">
        <v>772.51123895000001</v>
      </c>
      <c r="I314" s="119">
        <v>686.4851523333333</v>
      </c>
      <c r="J314" s="119">
        <v>0</v>
      </c>
      <c r="K314" s="119">
        <f t="shared" si="16"/>
        <v>442582.08379459992</v>
      </c>
      <c r="L314" s="119">
        <v>743670.16333333345</v>
      </c>
      <c r="M314" s="119">
        <f t="shared" si="17"/>
        <v>1186252.2471279334</v>
      </c>
      <c r="N314" s="133">
        <v>134288.20370414166</v>
      </c>
      <c r="O314" s="119">
        <v>126299.31933333333</v>
      </c>
      <c r="P314" s="119">
        <v>55747.735391999995</v>
      </c>
      <c r="Q314" s="119">
        <v>84308.684053333316</v>
      </c>
      <c r="R314" s="119">
        <v>44737.056666666664</v>
      </c>
      <c r="S314" s="119">
        <v>59.97</v>
      </c>
      <c r="T314" s="119">
        <v>772.51123895000001</v>
      </c>
      <c r="U314" s="119">
        <v>686.4851523333333</v>
      </c>
      <c r="V314" s="119">
        <v>0</v>
      </c>
      <c r="W314" s="119">
        <f t="shared" si="18"/>
        <v>446899.96554075828</v>
      </c>
      <c r="X314" s="119">
        <v>743670.16333333345</v>
      </c>
      <c r="Y314" s="134">
        <f t="shared" si="19"/>
        <v>1190570.1288740917</v>
      </c>
    </row>
    <row r="315" spans="1:25" s="116" customFormat="1" ht="13" x14ac:dyDescent="0.3">
      <c r="A315" s="116">
        <v>310</v>
      </c>
      <c r="B315" s="116" t="s">
        <v>43</v>
      </c>
      <c r="C315" s="133">
        <v>377130.44713064033</v>
      </c>
      <c r="D315" s="119">
        <v>185539.0873624263</v>
      </c>
      <c r="E315" s="119">
        <v>129371.70399999998</v>
      </c>
      <c r="F315" s="119">
        <v>75518.637499999997</v>
      </c>
      <c r="G315" s="119">
        <v>97.50333333333333</v>
      </c>
      <c r="H315" s="119">
        <v>1381.7722591999998</v>
      </c>
      <c r="I315" s="119">
        <v>1198.523229666667</v>
      </c>
      <c r="J315" s="119">
        <v>0</v>
      </c>
      <c r="K315" s="119">
        <f t="shared" si="16"/>
        <v>770237.67481526651</v>
      </c>
      <c r="L315" s="119">
        <v>1274316.2983333333</v>
      </c>
      <c r="M315" s="119">
        <f t="shared" si="17"/>
        <v>2044553.9731485997</v>
      </c>
      <c r="N315" s="133">
        <v>240198.07772426665</v>
      </c>
      <c r="O315" s="119">
        <v>206498.64066666667</v>
      </c>
      <c r="P315" s="119">
        <v>128626.54199999997</v>
      </c>
      <c r="Q315" s="119">
        <v>129371.70399999998</v>
      </c>
      <c r="R315" s="119">
        <v>75518.637499999997</v>
      </c>
      <c r="S315" s="119">
        <v>97.50333333333333</v>
      </c>
      <c r="T315" s="119">
        <v>1381.7722591999998</v>
      </c>
      <c r="U315" s="119">
        <v>1198.523229666667</v>
      </c>
      <c r="V315" s="119">
        <v>0</v>
      </c>
      <c r="W315" s="119">
        <f t="shared" si="18"/>
        <v>782891.40071313328</v>
      </c>
      <c r="X315" s="119">
        <v>1274316.2983333333</v>
      </c>
      <c r="Y315" s="134">
        <f t="shared" si="19"/>
        <v>2057207.6990464665</v>
      </c>
    </row>
    <row r="316" spans="1:25" s="116" customFormat="1" ht="13" x14ac:dyDescent="0.3">
      <c r="A316" s="116">
        <v>311</v>
      </c>
      <c r="B316" s="116" t="s">
        <v>43</v>
      </c>
      <c r="C316" s="133">
        <v>359591.0799013286</v>
      </c>
      <c r="D316" s="119">
        <v>122149.05089550467</v>
      </c>
      <c r="E316" s="119">
        <v>103754.58834666667</v>
      </c>
      <c r="F316" s="119">
        <v>69146.070000000007</v>
      </c>
      <c r="G316" s="119">
        <v>94.234166666666667</v>
      </c>
      <c r="H316" s="119">
        <v>1208.4169865000001</v>
      </c>
      <c r="I316" s="119">
        <v>1079.5403936666667</v>
      </c>
      <c r="J316" s="119">
        <v>0</v>
      </c>
      <c r="K316" s="119">
        <f t="shared" si="16"/>
        <v>657022.98069033329</v>
      </c>
      <c r="L316" s="119">
        <v>1151652.7766666666</v>
      </c>
      <c r="M316" s="119">
        <f t="shared" si="17"/>
        <v>1808675.7573569999</v>
      </c>
      <c r="N316" s="133">
        <v>210063.15281991664</v>
      </c>
      <c r="O316" s="119">
        <v>198178.18833333335</v>
      </c>
      <c r="P316" s="119">
        <v>81508.096248000002</v>
      </c>
      <c r="Q316" s="119">
        <v>103754.58834666667</v>
      </c>
      <c r="R316" s="119">
        <v>69146.070000000007</v>
      </c>
      <c r="S316" s="119">
        <v>94.234166666666667</v>
      </c>
      <c r="T316" s="119">
        <v>1208.4169865000001</v>
      </c>
      <c r="U316" s="119">
        <v>1079.5403936666667</v>
      </c>
      <c r="V316" s="119">
        <v>0</v>
      </c>
      <c r="W316" s="119">
        <f t="shared" si="18"/>
        <v>665032.2872947501</v>
      </c>
      <c r="X316" s="119">
        <v>1151652.7766666666</v>
      </c>
      <c r="Y316" s="134">
        <f t="shared" si="19"/>
        <v>1816685.0639614167</v>
      </c>
    </row>
    <row r="317" spans="1:25" s="116" customFormat="1" ht="13" x14ac:dyDescent="0.3">
      <c r="A317" s="116">
        <v>312</v>
      </c>
      <c r="B317" s="116" t="s">
        <v>43</v>
      </c>
      <c r="C317" s="133">
        <v>91449.668627502455</v>
      </c>
      <c r="D317" s="119">
        <v>51660.029938434229</v>
      </c>
      <c r="E317" s="119">
        <v>68445.839999999982</v>
      </c>
      <c r="F317" s="119">
        <v>17649.014166666668</v>
      </c>
      <c r="G317" s="119">
        <v>27.810833333333335</v>
      </c>
      <c r="H317" s="119">
        <v>319.94286680999994</v>
      </c>
      <c r="I317" s="119">
        <v>323.61163500000004</v>
      </c>
      <c r="J317" s="119">
        <v>0</v>
      </c>
      <c r="K317" s="119">
        <f t="shared" si="16"/>
        <v>229875.91806774665</v>
      </c>
      <c r="L317" s="119">
        <v>297333.08750000002</v>
      </c>
      <c r="M317" s="119">
        <f t="shared" si="17"/>
        <v>527209.0055677467</v>
      </c>
      <c r="N317" s="133">
        <v>55616.73501380501</v>
      </c>
      <c r="O317" s="119">
        <v>50251.340333333326</v>
      </c>
      <c r="P317" s="119">
        <v>36501.840000000011</v>
      </c>
      <c r="Q317" s="119">
        <v>68445.839999999982</v>
      </c>
      <c r="R317" s="119">
        <v>17649.014166666668</v>
      </c>
      <c r="S317" s="119">
        <v>27.810833333333335</v>
      </c>
      <c r="T317" s="119">
        <v>319.94286680999994</v>
      </c>
      <c r="U317" s="119">
        <v>323.61163500000004</v>
      </c>
      <c r="V317" s="119">
        <v>0</v>
      </c>
      <c r="W317" s="119">
        <f t="shared" si="18"/>
        <v>229136.13484894831</v>
      </c>
      <c r="X317" s="119">
        <v>297333.08750000002</v>
      </c>
      <c r="Y317" s="134">
        <f t="shared" si="19"/>
        <v>526469.22234894836</v>
      </c>
    </row>
    <row r="318" spans="1:25" s="116" customFormat="1" ht="13" x14ac:dyDescent="0.3">
      <c r="A318" s="116">
        <v>313</v>
      </c>
      <c r="B318" s="116" t="s">
        <v>43</v>
      </c>
      <c r="C318" s="133">
        <v>257549.35833329009</v>
      </c>
      <c r="D318" s="119">
        <v>116392.67890517651</v>
      </c>
      <c r="E318" s="119">
        <v>102787.43306000001</v>
      </c>
      <c r="F318" s="119">
        <v>52129.610833333332</v>
      </c>
      <c r="G318" s="119">
        <v>70.007500000000007</v>
      </c>
      <c r="H318" s="119">
        <v>910.43968240000004</v>
      </c>
      <c r="I318" s="119">
        <v>938.30940333333331</v>
      </c>
      <c r="J318" s="119">
        <v>0</v>
      </c>
      <c r="K318" s="119">
        <f t="shared" si="16"/>
        <v>530777.83771753323</v>
      </c>
      <c r="L318" s="119">
        <v>867237.37583333335</v>
      </c>
      <c r="M318" s="119">
        <f t="shared" si="17"/>
        <v>1398015.2135508666</v>
      </c>
      <c r="N318" s="133">
        <v>158264.76479053331</v>
      </c>
      <c r="O318" s="119">
        <v>141412.25499999998</v>
      </c>
      <c r="P318" s="119">
        <v>80226.887166000015</v>
      </c>
      <c r="Q318" s="119">
        <v>102787.43306000001</v>
      </c>
      <c r="R318" s="119">
        <v>52129.610833333332</v>
      </c>
      <c r="S318" s="119">
        <v>70.007500000000007</v>
      </c>
      <c r="T318" s="119">
        <v>910.43968240000004</v>
      </c>
      <c r="U318" s="119">
        <v>938.30940333333331</v>
      </c>
      <c r="V318" s="119">
        <v>0</v>
      </c>
      <c r="W318" s="119">
        <f t="shared" si="18"/>
        <v>536739.70743559988</v>
      </c>
      <c r="X318" s="119">
        <v>867237.37583333335</v>
      </c>
      <c r="Y318" s="134">
        <f t="shared" si="19"/>
        <v>1403977.0832689332</v>
      </c>
    </row>
    <row r="319" spans="1:25" s="116" customFormat="1" ht="13" x14ac:dyDescent="0.3">
      <c r="A319" s="116">
        <v>314</v>
      </c>
      <c r="B319" s="116" t="s">
        <v>43</v>
      </c>
      <c r="C319" s="133">
        <v>118007.33761813148</v>
      </c>
      <c r="D319" s="119">
        <v>71933.601031170168</v>
      </c>
      <c r="E319" s="119">
        <v>80513.800000000017</v>
      </c>
      <c r="F319" s="119">
        <v>25428.344166666666</v>
      </c>
      <c r="G319" s="119">
        <v>36.470833333333331</v>
      </c>
      <c r="H319" s="119">
        <v>455.49355740499988</v>
      </c>
      <c r="I319" s="119">
        <v>368.53372466666661</v>
      </c>
      <c r="J319" s="119">
        <v>0</v>
      </c>
      <c r="K319" s="119">
        <f t="shared" si="16"/>
        <v>296743.58093137341</v>
      </c>
      <c r="L319" s="119">
        <v>427395.97333333333</v>
      </c>
      <c r="M319" s="119">
        <f t="shared" si="17"/>
        <v>724139.55426470679</v>
      </c>
      <c r="N319" s="133">
        <v>79179.963395569168</v>
      </c>
      <c r="O319" s="119">
        <v>64343.16366666666</v>
      </c>
      <c r="P319" s="119">
        <v>50720.580000000009</v>
      </c>
      <c r="Q319" s="119">
        <v>80513.800000000017</v>
      </c>
      <c r="R319" s="119">
        <v>25428.344166666666</v>
      </c>
      <c r="S319" s="119">
        <v>36.470833333333331</v>
      </c>
      <c r="T319" s="119">
        <v>455.49355740499988</v>
      </c>
      <c r="U319" s="119">
        <v>368.53372466666661</v>
      </c>
      <c r="V319" s="119">
        <v>0</v>
      </c>
      <c r="W319" s="119">
        <f t="shared" si="18"/>
        <v>301046.34934430756</v>
      </c>
      <c r="X319" s="119">
        <v>427395.97333333333</v>
      </c>
      <c r="Y319" s="134">
        <f t="shared" si="19"/>
        <v>728442.32267764094</v>
      </c>
    </row>
    <row r="320" spans="1:25" s="116" customFormat="1" ht="13" x14ac:dyDescent="0.3">
      <c r="A320" s="116">
        <v>315</v>
      </c>
      <c r="B320" s="116" t="s">
        <v>43</v>
      </c>
      <c r="C320" s="133">
        <v>150297.18581064622</v>
      </c>
      <c r="D320" s="119">
        <v>66097.408331160463</v>
      </c>
      <c r="E320" s="119">
        <v>76989.400000000009</v>
      </c>
      <c r="F320" s="119">
        <v>28346.171666666665</v>
      </c>
      <c r="G320" s="119">
        <v>42.652500000000003</v>
      </c>
      <c r="H320" s="119">
        <v>470.67388341999987</v>
      </c>
      <c r="I320" s="119">
        <v>460.85085666666663</v>
      </c>
      <c r="J320" s="119">
        <v>0</v>
      </c>
      <c r="K320" s="119">
        <f t="shared" si="16"/>
        <v>322704.34304856008</v>
      </c>
      <c r="L320" s="119">
        <v>465933.20916666667</v>
      </c>
      <c r="M320" s="119">
        <f t="shared" si="17"/>
        <v>788637.55221522669</v>
      </c>
      <c r="N320" s="133">
        <v>81818.810067843311</v>
      </c>
      <c r="O320" s="119">
        <v>83236.635999999999</v>
      </c>
      <c r="P320" s="119">
        <v>46051.74</v>
      </c>
      <c r="Q320" s="119">
        <v>76989.400000000009</v>
      </c>
      <c r="R320" s="119">
        <v>28346.171666666665</v>
      </c>
      <c r="S320" s="119">
        <v>42.652500000000003</v>
      </c>
      <c r="T320" s="119">
        <v>470.67388341999987</v>
      </c>
      <c r="U320" s="119">
        <v>460.85085666666663</v>
      </c>
      <c r="V320" s="119">
        <v>0</v>
      </c>
      <c r="W320" s="119">
        <f t="shared" si="18"/>
        <v>317416.93497459672</v>
      </c>
      <c r="X320" s="119">
        <v>465933.20916666667</v>
      </c>
      <c r="Y320" s="134">
        <f t="shared" si="19"/>
        <v>783350.14414126333</v>
      </c>
    </row>
    <row r="321" spans="1:25" s="116" customFormat="1" ht="13" x14ac:dyDescent="0.3">
      <c r="A321" s="116">
        <v>316</v>
      </c>
      <c r="B321" s="116" t="s">
        <v>43</v>
      </c>
      <c r="C321" s="133">
        <v>106766.38938878237</v>
      </c>
      <c r="D321" s="119">
        <v>47481.189775190986</v>
      </c>
      <c r="E321" s="119">
        <v>63992.466666666674</v>
      </c>
      <c r="F321" s="119">
        <v>21337.275000000001</v>
      </c>
      <c r="G321" s="119">
        <v>28.651666666666671</v>
      </c>
      <c r="H321" s="119">
        <v>385.71214991999994</v>
      </c>
      <c r="I321" s="119">
        <v>331.07161966666666</v>
      </c>
      <c r="J321" s="119">
        <v>0</v>
      </c>
      <c r="K321" s="119">
        <f t="shared" si="16"/>
        <v>240322.75626689335</v>
      </c>
      <c r="L321" s="119">
        <v>365489.00833333336</v>
      </c>
      <c r="M321" s="119">
        <f t="shared" si="17"/>
        <v>605811.76460022666</v>
      </c>
      <c r="N321" s="133">
        <v>67049.628727759991</v>
      </c>
      <c r="O321" s="119">
        <v>58524.529666666669</v>
      </c>
      <c r="P321" s="119">
        <v>32575.770000000004</v>
      </c>
      <c r="Q321" s="119">
        <v>63992.466666666674</v>
      </c>
      <c r="R321" s="119">
        <v>21337.275000000001</v>
      </c>
      <c r="S321" s="119">
        <v>28.651666666666671</v>
      </c>
      <c r="T321" s="119">
        <v>385.71214991999994</v>
      </c>
      <c r="U321" s="119">
        <v>331.07161966666666</v>
      </c>
      <c r="V321" s="119">
        <v>0</v>
      </c>
      <c r="W321" s="119">
        <f t="shared" si="18"/>
        <v>244225.10549734667</v>
      </c>
      <c r="X321" s="119">
        <v>365489.00833333336</v>
      </c>
      <c r="Y321" s="134">
        <f t="shared" si="19"/>
        <v>609714.11383068003</v>
      </c>
    </row>
    <row r="322" spans="1:25" s="116" customFormat="1" ht="13" x14ac:dyDescent="0.3">
      <c r="A322" s="116">
        <v>317</v>
      </c>
      <c r="B322" s="116" t="s">
        <v>43</v>
      </c>
      <c r="C322" s="133">
        <v>398335.4740198371</v>
      </c>
      <c r="D322" s="119">
        <v>170970.02514504627</v>
      </c>
      <c r="E322" s="119">
        <v>123300.98295999999</v>
      </c>
      <c r="F322" s="119">
        <v>76288.142500000002</v>
      </c>
      <c r="G322" s="119">
        <v>107.675</v>
      </c>
      <c r="H322" s="119">
        <v>1303.3894796500001</v>
      </c>
      <c r="I322" s="119">
        <v>1186.9396560000002</v>
      </c>
      <c r="J322" s="119">
        <v>0</v>
      </c>
      <c r="K322" s="119">
        <f t="shared" si="16"/>
        <v>771492.62876053341</v>
      </c>
      <c r="L322" s="119">
        <v>1260845.9224999999</v>
      </c>
      <c r="M322" s="119">
        <f t="shared" si="17"/>
        <v>2032338.5512605333</v>
      </c>
      <c r="N322" s="133">
        <v>226572.53787915831</v>
      </c>
      <c r="O322" s="119">
        <v>219945.44233333331</v>
      </c>
      <c r="P322" s="119">
        <v>118206.54000000002</v>
      </c>
      <c r="Q322" s="119">
        <v>123300.98295999999</v>
      </c>
      <c r="R322" s="119">
        <v>76288.142500000002</v>
      </c>
      <c r="S322" s="119">
        <v>107.675</v>
      </c>
      <c r="T322" s="119">
        <v>1303.3894796500001</v>
      </c>
      <c r="U322" s="119">
        <v>1186.9396560000002</v>
      </c>
      <c r="V322" s="119">
        <v>0</v>
      </c>
      <c r="W322" s="119">
        <f t="shared" si="18"/>
        <v>766911.64980814164</v>
      </c>
      <c r="X322" s="119">
        <v>1260845.9224999999</v>
      </c>
      <c r="Y322" s="134">
        <f t="shared" si="19"/>
        <v>2027757.5723081415</v>
      </c>
    </row>
    <row r="323" spans="1:25" s="116" customFormat="1" ht="13" x14ac:dyDescent="0.3">
      <c r="A323" s="116">
        <v>318</v>
      </c>
      <c r="B323" s="116" t="s">
        <v>43</v>
      </c>
      <c r="C323" s="133">
        <v>57239.144311579403</v>
      </c>
      <c r="D323" s="119">
        <v>30004.891250915931</v>
      </c>
      <c r="E323" s="119">
        <v>42101.333038000004</v>
      </c>
      <c r="F323" s="119">
        <v>8625.2275000000009</v>
      </c>
      <c r="G323" s="119">
        <v>19.655833333333334</v>
      </c>
      <c r="H323" s="119">
        <v>145.54529988599998</v>
      </c>
      <c r="I323" s="119">
        <v>222.75963466666667</v>
      </c>
      <c r="J323" s="119">
        <v>0</v>
      </c>
      <c r="K323" s="119">
        <f t="shared" si="16"/>
        <v>138358.55686838133</v>
      </c>
      <c r="L323" s="119">
        <v>151501.29833333331</v>
      </c>
      <c r="M323" s="119">
        <f t="shared" si="17"/>
        <v>289859.85520171467</v>
      </c>
      <c r="N323" s="133">
        <v>25300.624630182996</v>
      </c>
      <c r="O323" s="119">
        <v>32096.308333333334</v>
      </c>
      <c r="P323" s="119">
        <v>21628.623738000006</v>
      </c>
      <c r="Q323" s="119">
        <v>42101.333038000004</v>
      </c>
      <c r="R323" s="119">
        <v>8625.2275000000009</v>
      </c>
      <c r="S323" s="119">
        <v>19.655833333333334</v>
      </c>
      <c r="T323" s="119">
        <v>145.54529988599998</v>
      </c>
      <c r="U323" s="119">
        <v>222.75963466666667</v>
      </c>
      <c r="V323" s="119">
        <v>0</v>
      </c>
      <c r="W323" s="119">
        <f t="shared" si="18"/>
        <v>130140.07800740235</v>
      </c>
      <c r="X323" s="119">
        <v>151501.29833333331</v>
      </c>
      <c r="Y323" s="134">
        <f t="shared" si="19"/>
        <v>281641.37634073565</v>
      </c>
    </row>
    <row r="324" spans="1:25" s="116" customFormat="1" ht="13" x14ac:dyDescent="0.3">
      <c r="A324" s="116">
        <v>319</v>
      </c>
      <c r="B324" s="116" t="s">
        <v>43</v>
      </c>
      <c r="C324" s="133">
        <v>130563.0811676625</v>
      </c>
      <c r="D324" s="119">
        <v>48215.99334565585</v>
      </c>
      <c r="E324" s="119">
        <v>64435.153675999994</v>
      </c>
      <c r="F324" s="119">
        <v>24138.044166666663</v>
      </c>
      <c r="G324" s="119">
        <v>36.15</v>
      </c>
      <c r="H324" s="119">
        <v>404.49344645499997</v>
      </c>
      <c r="I324" s="119">
        <v>381.62964366666665</v>
      </c>
      <c r="J324" s="119">
        <v>0</v>
      </c>
      <c r="K324" s="119">
        <f t="shared" si="16"/>
        <v>268174.5454461067</v>
      </c>
      <c r="L324" s="119">
        <v>400665.49833333329</v>
      </c>
      <c r="M324" s="119">
        <f t="shared" si="17"/>
        <v>668840.04377943999</v>
      </c>
      <c r="N324" s="133">
        <v>70314.444108760814</v>
      </c>
      <c r="O324" s="119">
        <v>72359.14966666665</v>
      </c>
      <c r="P324" s="119">
        <v>32943.827076000001</v>
      </c>
      <c r="Q324" s="119">
        <v>64435.153675999994</v>
      </c>
      <c r="R324" s="119">
        <v>24138.044166666663</v>
      </c>
      <c r="S324" s="119">
        <v>36.15</v>
      </c>
      <c r="T324" s="119">
        <v>404.49344645499997</v>
      </c>
      <c r="U324" s="119">
        <v>381.62964366666665</v>
      </c>
      <c r="V324" s="119">
        <v>0</v>
      </c>
      <c r="W324" s="119">
        <f t="shared" si="18"/>
        <v>265012.89178421581</v>
      </c>
      <c r="X324" s="119">
        <v>400665.49833333329</v>
      </c>
      <c r="Y324" s="134">
        <f t="shared" si="19"/>
        <v>665678.3901175491</v>
      </c>
    </row>
    <row r="325" spans="1:25" s="116" customFormat="1" ht="13" x14ac:dyDescent="0.3">
      <c r="A325" s="116">
        <v>320</v>
      </c>
      <c r="B325" s="116" t="s">
        <v>43</v>
      </c>
      <c r="C325" s="133">
        <v>28576.719694569907</v>
      </c>
      <c r="D325" s="119">
        <v>18559.631824028427</v>
      </c>
      <c r="E325" s="119">
        <v>38812.42560000001</v>
      </c>
      <c r="F325" s="119">
        <v>5836.605833333334</v>
      </c>
      <c r="G325" s="119">
        <v>9.4591666666666665</v>
      </c>
      <c r="H325" s="119">
        <v>101.760726295</v>
      </c>
      <c r="I325" s="119">
        <v>89.399487666666673</v>
      </c>
      <c r="J325" s="119">
        <v>0</v>
      </c>
      <c r="K325" s="119">
        <f t="shared" si="16"/>
        <v>91986.00233256002</v>
      </c>
      <c r="L325" s="119">
        <v>98327.79333333332</v>
      </c>
      <c r="M325" s="119">
        <f t="shared" si="17"/>
        <v>190313.79566589335</v>
      </c>
      <c r="N325" s="133">
        <v>17689.406254280835</v>
      </c>
      <c r="O325" s="119">
        <v>15681.853333333333</v>
      </c>
      <c r="P325" s="119">
        <v>13253.8464</v>
      </c>
      <c r="Q325" s="119">
        <v>38812.42560000001</v>
      </c>
      <c r="R325" s="119">
        <v>5836.605833333334</v>
      </c>
      <c r="S325" s="119">
        <v>9.4591666666666665</v>
      </c>
      <c r="T325" s="119">
        <v>101.760726295</v>
      </c>
      <c r="U325" s="119">
        <v>89.399487666666673</v>
      </c>
      <c r="V325" s="119">
        <v>0</v>
      </c>
      <c r="W325" s="119">
        <f t="shared" si="18"/>
        <v>91474.756801575859</v>
      </c>
      <c r="X325" s="119">
        <v>98327.79333333332</v>
      </c>
      <c r="Y325" s="134">
        <f t="shared" si="19"/>
        <v>189802.55013490916</v>
      </c>
    </row>
    <row r="326" spans="1:25" s="116" customFormat="1" ht="13" x14ac:dyDescent="0.3">
      <c r="A326" s="116">
        <v>321</v>
      </c>
      <c r="B326" s="116" t="s">
        <v>43</v>
      </c>
      <c r="C326" s="133">
        <v>308783.26260020235</v>
      </c>
      <c r="D326" s="119">
        <v>143274.78684498096</v>
      </c>
      <c r="E326" s="119">
        <v>115061.18633333333</v>
      </c>
      <c r="F326" s="119">
        <v>63721.794166666667</v>
      </c>
      <c r="G326" s="119">
        <v>81.754166666666677</v>
      </c>
      <c r="H326" s="119">
        <v>1207.1579055499999</v>
      </c>
      <c r="I326" s="119">
        <v>1083.0298983333334</v>
      </c>
      <c r="J326" s="119">
        <v>0</v>
      </c>
      <c r="K326" s="119">
        <f t="shared" si="16"/>
        <v>633212.9719157333</v>
      </c>
      <c r="L326" s="119">
        <v>1084562.8333333333</v>
      </c>
      <c r="M326" s="119">
        <f t="shared" si="17"/>
        <v>1717775.8052490666</v>
      </c>
      <c r="N326" s="133">
        <v>209844.28258144169</v>
      </c>
      <c r="O326" s="119">
        <v>168183.29666666666</v>
      </c>
      <c r="P326" s="119">
        <v>97838.037750000003</v>
      </c>
      <c r="Q326" s="119">
        <v>115061.18633333333</v>
      </c>
      <c r="R326" s="119">
        <v>63721.794166666667</v>
      </c>
      <c r="S326" s="119">
        <v>81.754166666666677</v>
      </c>
      <c r="T326" s="119">
        <v>1207.1579055499999</v>
      </c>
      <c r="U326" s="119">
        <v>1083.0298983333334</v>
      </c>
      <c r="V326" s="119">
        <v>0</v>
      </c>
      <c r="W326" s="119">
        <f t="shared" si="18"/>
        <v>657020.53946865839</v>
      </c>
      <c r="X326" s="119">
        <v>1084562.8333333333</v>
      </c>
      <c r="Y326" s="134">
        <f t="shared" si="19"/>
        <v>1741583.3728019916</v>
      </c>
    </row>
    <row r="327" spans="1:25" s="116" customFormat="1" ht="13" x14ac:dyDescent="0.3">
      <c r="A327" s="116">
        <v>322</v>
      </c>
      <c r="B327" s="116" t="s">
        <v>43</v>
      </c>
      <c r="C327" s="133">
        <v>546089.07109453983</v>
      </c>
      <c r="D327" s="119">
        <v>188974.28159496011</v>
      </c>
      <c r="E327" s="119">
        <v>126997.70954666664</v>
      </c>
      <c r="F327" s="119">
        <v>115793.495</v>
      </c>
      <c r="G327" s="119">
        <v>148.75833333333333</v>
      </c>
      <c r="H327" s="119">
        <v>2112.4847985000001</v>
      </c>
      <c r="I327" s="119">
        <v>2225.6315266666666</v>
      </c>
      <c r="J327" s="119">
        <v>0</v>
      </c>
      <c r="K327" s="119">
        <f t="shared" ref="K327:K390" si="20">SUM(C327:J327)</f>
        <v>982341.43189466652</v>
      </c>
      <c r="L327" s="119">
        <v>1944139.7299999997</v>
      </c>
      <c r="M327" s="119">
        <f t="shared" ref="M327:M390" si="21">SUM(K327:L327)</f>
        <v>2926481.161894666</v>
      </c>
      <c r="N327" s="133">
        <v>367220.27413924999</v>
      </c>
      <c r="O327" s="119">
        <v>297698.81533333333</v>
      </c>
      <c r="P327" s="119">
        <v>123518.98824000002</v>
      </c>
      <c r="Q327" s="119">
        <v>126997.70954666664</v>
      </c>
      <c r="R327" s="119">
        <v>115793.495</v>
      </c>
      <c r="S327" s="119">
        <v>148.75833333333333</v>
      </c>
      <c r="T327" s="119">
        <v>2112.4847985000001</v>
      </c>
      <c r="U327" s="119">
        <v>2225.6315266666666</v>
      </c>
      <c r="V327" s="119">
        <v>0</v>
      </c>
      <c r="W327" s="119">
        <f t="shared" ref="W327:W390" si="22">SUM(N327:V327)</f>
        <v>1035716.1569177498</v>
      </c>
      <c r="X327" s="119">
        <v>1944139.7299999997</v>
      </c>
      <c r="Y327" s="134">
        <f t="shared" ref="Y327:Y390" si="23">SUM(W327:X327)</f>
        <v>2979855.8869177494</v>
      </c>
    </row>
    <row r="328" spans="1:25" s="116" customFormat="1" ht="13" x14ac:dyDescent="0.3">
      <c r="A328" s="116">
        <v>323</v>
      </c>
      <c r="B328" s="116" t="s">
        <v>43</v>
      </c>
      <c r="C328" s="133">
        <v>388821.89118831541</v>
      </c>
      <c r="D328" s="119">
        <v>151058.03196455116</v>
      </c>
      <c r="E328" s="119">
        <v>118245.11199999998</v>
      </c>
      <c r="F328" s="119">
        <v>68549.434166666659</v>
      </c>
      <c r="G328" s="119">
        <v>88.111666666666679</v>
      </c>
      <c r="H328" s="119">
        <v>1128.1939485999999</v>
      </c>
      <c r="I328" s="119">
        <v>1181.2167253333332</v>
      </c>
      <c r="J328" s="119">
        <v>0</v>
      </c>
      <c r="K328" s="119">
        <f t="shared" si="20"/>
        <v>729071.99166013324</v>
      </c>
      <c r="L328" s="119">
        <v>1117139.1616666669</v>
      </c>
      <c r="M328" s="119">
        <f t="shared" si="21"/>
        <v>1846211.1533268001</v>
      </c>
      <c r="N328" s="133">
        <v>196117.71473163331</v>
      </c>
      <c r="O328" s="119">
        <v>216387.07700000002</v>
      </c>
      <c r="P328" s="119">
        <v>104688.12599999997</v>
      </c>
      <c r="Q328" s="119">
        <v>118245.11199999998</v>
      </c>
      <c r="R328" s="119">
        <v>68549.434166666659</v>
      </c>
      <c r="S328" s="119">
        <v>88.111666666666679</v>
      </c>
      <c r="T328" s="119">
        <v>1128.1939485999999</v>
      </c>
      <c r="U328" s="119">
        <v>1181.2167253333332</v>
      </c>
      <c r="V328" s="119">
        <v>0</v>
      </c>
      <c r="W328" s="119">
        <f t="shared" si="22"/>
        <v>706384.98623890011</v>
      </c>
      <c r="X328" s="119">
        <v>1117139.1616666669</v>
      </c>
      <c r="Y328" s="134">
        <f t="shared" si="23"/>
        <v>1823524.147905567</v>
      </c>
    </row>
    <row r="329" spans="1:25" s="116" customFormat="1" ht="13" x14ac:dyDescent="0.3">
      <c r="A329" s="116">
        <v>324</v>
      </c>
      <c r="B329" s="116" t="s">
        <v>43</v>
      </c>
      <c r="C329" s="133">
        <v>73241.713636679619</v>
      </c>
      <c r="D329" s="119">
        <v>51774.76352691371</v>
      </c>
      <c r="E329" s="119">
        <v>69804.875400000004</v>
      </c>
      <c r="F329" s="119">
        <v>12705.345000000001</v>
      </c>
      <c r="G329" s="119">
        <v>13.418333333333335</v>
      </c>
      <c r="H329" s="119">
        <v>214.76891278000002</v>
      </c>
      <c r="I329" s="119">
        <v>245.17876233333337</v>
      </c>
      <c r="J329" s="119">
        <v>0</v>
      </c>
      <c r="K329" s="119">
        <f t="shared" si="20"/>
        <v>208000.06357204</v>
      </c>
      <c r="L329" s="119">
        <v>203916.60500000001</v>
      </c>
      <c r="M329" s="119">
        <f t="shared" si="21"/>
        <v>411916.66857204004</v>
      </c>
      <c r="N329" s="133">
        <v>37333.996004923334</v>
      </c>
      <c r="O329" s="119">
        <v>40733.961333333325</v>
      </c>
      <c r="P329" s="119">
        <v>37707.485400000005</v>
      </c>
      <c r="Q329" s="119">
        <v>69804.875400000004</v>
      </c>
      <c r="R329" s="119">
        <v>12705.345000000001</v>
      </c>
      <c r="S329" s="119">
        <v>13.418333333333335</v>
      </c>
      <c r="T329" s="119">
        <v>214.76891278000002</v>
      </c>
      <c r="U329" s="119">
        <v>245.17876233333337</v>
      </c>
      <c r="V329" s="119">
        <v>0</v>
      </c>
      <c r="W329" s="119">
        <f t="shared" si="22"/>
        <v>198759.02914670334</v>
      </c>
      <c r="X329" s="119">
        <v>203916.60500000001</v>
      </c>
      <c r="Y329" s="134">
        <f t="shared" si="23"/>
        <v>402675.63414670335</v>
      </c>
    </row>
    <row r="330" spans="1:25" s="116" customFormat="1" ht="13" x14ac:dyDescent="0.3">
      <c r="A330" s="116">
        <v>325</v>
      </c>
      <c r="B330" s="116" t="s">
        <v>43</v>
      </c>
      <c r="C330" s="133">
        <v>37305.725984835117</v>
      </c>
      <c r="D330" s="119">
        <v>27215.881458878215</v>
      </c>
      <c r="E330" s="119">
        <v>49346.786317999999</v>
      </c>
      <c r="F330" s="119">
        <v>4590.2258333333339</v>
      </c>
      <c r="G330" s="119">
        <v>5.8691666666666658</v>
      </c>
      <c r="H330" s="119">
        <v>98.427828139999988</v>
      </c>
      <c r="I330" s="119">
        <v>158.18225333333331</v>
      </c>
      <c r="J330" s="119">
        <v>0</v>
      </c>
      <c r="K330" s="119">
        <f t="shared" si="20"/>
        <v>118721.09884318667</v>
      </c>
      <c r="L330" s="119">
        <v>92785.10083333333</v>
      </c>
      <c r="M330" s="119">
        <f t="shared" si="21"/>
        <v>211506.19967652002</v>
      </c>
      <c r="N330" s="133">
        <v>17110.037458336665</v>
      </c>
      <c r="O330" s="119">
        <v>20876.857333333333</v>
      </c>
      <c r="P330" s="119">
        <v>19974.942618000001</v>
      </c>
      <c r="Q330" s="119">
        <v>49346.786317999999</v>
      </c>
      <c r="R330" s="119">
        <v>4590.2258333333339</v>
      </c>
      <c r="S330" s="119">
        <v>5.8691666666666658</v>
      </c>
      <c r="T330" s="119">
        <v>98.427828139999988</v>
      </c>
      <c r="U330" s="119">
        <v>158.18225333333331</v>
      </c>
      <c r="V330" s="119">
        <v>0</v>
      </c>
      <c r="W330" s="119">
        <f t="shared" si="22"/>
        <v>112161.32880914334</v>
      </c>
      <c r="X330" s="119">
        <v>92785.10083333333</v>
      </c>
      <c r="Y330" s="134">
        <f t="shared" si="23"/>
        <v>204946.42964247667</v>
      </c>
    </row>
    <row r="331" spans="1:25" s="116" customFormat="1" ht="13" x14ac:dyDescent="0.3">
      <c r="A331" s="116">
        <v>326</v>
      </c>
      <c r="B331" s="116" t="s">
        <v>43</v>
      </c>
      <c r="C331" s="133">
        <v>199567.71670984142</v>
      </c>
      <c r="D331" s="119">
        <v>82713.871396795264</v>
      </c>
      <c r="E331" s="119">
        <v>85165.957566666693</v>
      </c>
      <c r="F331" s="119">
        <v>38674.813333333332</v>
      </c>
      <c r="G331" s="119">
        <v>55.099166666666669</v>
      </c>
      <c r="H331" s="119">
        <v>659.18788390999998</v>
      </c>
      <c r="I331" s="119">
        <v>621.85735466666665</v>
      </c>
      <c r="J331" s="119">
        <v>0</v>
      </c>
      <c r="K331" s="119">
        <f t="shared" si="20"/>
        <v>407458.50341188011</v>
      </c>
      <c r="L331" s="119">
        <v>642610.53500000003</v>
      </c>
      <c r="M331" s="119">
        <f t="shared" si="21"/>
        <v>1050069.0384118801</v>
      </c>
      <c r="N331" s="133">
        <v>114588.82715302166</v>
      </c>
      <c r="O331" s="119">
        <v>110120.827</v>
      </c>
      <c r="P331" s="119">
        <v>56883.381990000016</v>
      </c>
      <c r="Q331" s="119">
        <v>85165.957566666693</v>
      </c>
      <c r="R331" s="119">
        <v>38674.813333333332</v>
      </c>
      <c r="S331" s="119">
        <v>55.099166666666669</v>
      </c>
      <c r="T331" s="119">
        <v>659.18788390999998</v>
      </c>
      <c r="U331" s="119">
        <v>621.85735466666665</v>
      </c>
      <c r="V331" s="119">
        <v>0</v>
      </c>
      <c r="W331" s="119">
        <f t="shared" si="22"/>
        <v>406769.95144826511</v>
      </c>
      <c r="X331" s="119">
        <v>642610.53500000003</v>
      </c>
      <c r="Y331" s="134">
        <f t="shared" si="23"/>
        <v>1049380.4864482651</v>
      </c>
    </row>
    <row r="332" spans="1:25" s="116" customFormat="1" ht="13" x14ac:dyDescent="0.3">
      <c r="A332" s="116">
        <v>327</v>
      </c>
      <c r="B332" s="116" t="s">
        <v>43</v>
      </c>
      <c r="C332" s="133">
        <v>288384.33144695818</v>
      </c>
      <c r="D332" s="119">
        <v>131427.57693639179</v>
      </c>
      <c r="E332" s="119">
        <v>102259.16000000002</v>
      </c>
      <c r="F332" s="119">
        <v>54963.91166666666</v>
      </c>
      <c r="G332" s="119">
        <v>80.25333333333333</v>
      </c>
      <c r="H332" s="119">
        <v>965.47954505000007</v>
      </c>
      <c r="I332" s="119">
        <v>964.55677466666668</v>
      </c>
      <c r="J332" s="119">
        <v>0</v>
      </c>
      <c r="K332" s="119">
        <f t="shared" si="20"/>
        <v>579045.26970306656</v>
      </c>
      <c r="L332" s="119">
        <v>914309.04166666663</v>
      </c>
      <c r="M332" s="119">
        <f t="shared" si="21"/>
        <v>1493354.3113697332</v>
      </c>
      <c r="N332" s="133">
        <v>167832.52758119165</v>
      </c>
      <c r="O332" s="119">
        <v>158977.53133333326</v>
      </c>
      <c r="P332" s="119">
        <v>91254.599999999991</v>
      </c>
      <c r="Q332" s="119">
        <v>102259.16000000002</v>
      </c>
      <c r="R332" s="119">
        <v>54963.91166666666</v>
      </c>
      <c r="S332" s="119">
        <v>80.25333333333333</v>
      </c>
      <c r="T332" s="119">
        <v>965.47954505000007</v>
      </c>
      <c r="U332" s="119">
        <v>964.55677466666668</v>
      </c>
      <c r="V332" s="119">
        <v>0</v>
      </c>
      <c r="W332" s="119">
        <f t="shared" si="22"/>
        <v>577298.0202342415</v>
      </c>
      <c r="X332" s="119">
        <v>914309.04166666663</v>
      </c>
      <c r="Y332" s="134">
        <f t="shared" si="23"/>
        <v>1491607.0619009081</v>
      </c>
    </row>
    <row r="333" spans="1:25" s="116" customFormat="1" ht="13" x14ac:dyDescent="0.3">
      <c r="A333" s="116">
        <v>328</v>
      </c>
      <c r="B333" s="116" t="s">
        <v>43</v>
      </c>
      <c r="C333" s="133">
        <v>52857.48400053662</v>
      </c>
      <c r="D333" s="119">
        <v>410088.03769418015</v>
      </c>
      <c r="E333" s="119">
        <v>180103.23792666665</v>
      </c>
      <c r="F333" s="119">
        <v>73850.752500000002</v>
      </c>
      <c r="G333" s="119">
        <v>58.125</v>
      </c>
      <c r="H333" s="119">
        <v>2654.0886591499998</v>
      </c>
      <c r="I333" s="119">
        <v>3793.4252566666673</v>
      </c>
      <c r="J333" s="119">
        <v>0</v>
      </c>
      <c r="K333" s="119">
        <f t="shared" si="20"/>
        <v>723405.15103719989</v>
      </c>
      <c r="L333" s="119">
        <v>1673373.5599999998</v>
      </c>
      <c r="M333" s="119">
        <f t="shared" si="21"/>
        <v>2396778.7110371999</v>
      </c>
      <c r="N333" s="133">
        <v>461369.07858224161</v>
      </c>
      <c r="O333" s="119">
        <v>0</v>
      </c>
      <c r="P333" s="119">
        <v>288545.05661999999</v>
      </c>
      <c r="Q333" s="119">
        <v>180103.23792666665</v>
      </c>
      <c r="R333" s="119">
        <v>73850.752500000002</v>
      </c>
      <c r="S333" s="119">
        <v>58.125</v>
      </c>
      <c r="T333" s="119">
        <v>2654.0886591499998</v>
      </c>
      <c r="U333" s="119">
        <v>3793.4252566666673</v>
      </c>
      <c r="V333" s="119">
        <v>0</v>
      </c>
      <c r="W333" s="119">
        <f t="shared" si="22"/>
        <v>1010373.7645447247</v>
      </c>
      <c r="X333" s="119">
        <v>1673373.5599999998</v>
      </c>
      <c r="Y333" s="134">
        <f t="shared" si="23"/>
        <v>2683747.3245447245</v>
      </c>
    </row>
    <row r="334" spans="1:25" s="116" customFormat="1" ht="13" x14ac:dyDescent="0.3">
      <c r="A334" s="116">
        <v>329</v>
      </c>
      <c r="B334" s="116" t="s">
        <v>43</v>
      </c>
      <c r="C334" s="133">
        <v>190161.42292942471</v>
      </c>
      <c r="D334" s="119">
        <v>70230.124204618638</v>
      </c>
      <c r="E334" s="119">
        <v>78076.370053333318</v>
      </c>
      <c r="F334" s="119">
        <v>37274.534999999996</v>
      </c>
      <c r="G334" s="119">
        <v>53.902500000000003</v>
      </c>
      <c r="H334" s="119">
        <v>635.63282313000002</v>
      </c>
      <c r="I334" s="119">
        <v>573.0164103333334</v>
      </c>
      <c r="J334" s="119">
        <v>0</v>
      </c>
      <c r="K334" s="119">
        <f t="shared" si="20"/>
        <v>377005.00392083998</v>
      </c>
      <c r="L334" s="119">
        <v>617490.0033333333</v>
      </c>
      <c r="M334" s="119">
        <f t="shared" si="21"/>
        <v>994495.00725417328</v>
      </c>
      <c r="N334" s="133">
        <v>110494.172420765</v>
      </c>
      <c r="O334" s="119">
        <v>104842.06833333334</v>
      </c>
      <c r="P334" s="119">
        <v>47491.669992000003</v>
      </c>
      <c r="Q334" s="119">
        <v>78076.370053333318</v>
      </c>
      <c r="R334" s="119">
        <v>37274.534999999996</v>
      </c>
      <c r="S334" s="119">
        <v>53.902500000000003</v>
      </c>
      <c r="T334" s="119">
        <v>635.63282313000002</v>
      </c>
      <c r="U334" s="119">
        <v>573.0164103333334</v>
      </c>
      <c r="V334" s="119">
        <v>0</v>
      </c>
      <c r="W334" s="119">
        <f t="shared" si="22"/>
        <v>379441.36753289495</v>
      </c>
      <c r="X334" s="119">
        <v>617490.0033333333</v>
      </c>
      <c r="Y334" s="134">
        <f t="shared" si="23"/>
        <v>996931.37086622824</v>
      </c>
    </row>
    <row r="335" spans="1:25" s="116" customFormat="1" ht="13" x14ac:dyDescent="0.3">
      <c r="A335" s="116">
        <v>330</v>
      </c>
      <c r="B335" s="116" t="s">
        <v>43</v>
      </c>
      <c r="C335" s="133">
        <v>253498.20138616013</v>
      </c>
      <c r="D335" s="119">
        <v>139252.2791471899</v>
      </c>
      <c r="E335" s="119">
        <v>115059.04000000002</v>
      </c>
      <c r="F335" s="119">
        <v>51188.616666666661</v>
      </c>
      <c r="G335" s="119">
        <v>75.122500000000016</v>
      </c>
      <c r="H335" s="119">
        <v>915.07164505000003</v>
      </c>
      <c r="I335" s="119">
        <v>863.67781466666668</v>
      </c>
      <c r="J335" s="119">
        <v>0</v>
      </c>
      <c r="K335" s="119">
        <f t="shared" si="20"/>
        <v>560852.00915973342</v>
      </c>
      <c r="L335" s="119">
        <v>857456.26583333348</v>
      </c>
      <c r="M335" s="119">
        <f t="shared" si="21"/>
        <v>1418308.2749930669</v>
      </c>
      <c r="N335" s="133">
        <v>159069.95429785832</v>
      </c>
      <c r="O335" s="119">
        <v>138964.94766666667</v>
      </c>
      <c r="P335" s="119">
        <v>97833.42</v>
      </c>
      <c r="Q335" s="119">
        <v>115059.04000000002</v>
      </c>
      <c r="R335" s="119">
        <v>51188.616666666661</v>
      </c>
      <c r="S335" s="119">
        <v>75.122500000000016</v>
      </c>
      <c r="T335" s="119">
        <v>915.07164505000003</v>
      </c>
      <c r="U335" s="119">
        <v>863.67781466666668</v>
      </c>
      <c r="V335" s="119">
        <v>0</v>
      </c>
      <c r="W335" s="119">
        <f t="shared" si="22"/>
        <v>563969.85059090832</v>
      </c>
      <c r="X335" s="119">
        <v>857456.26583333348</v>
      </c>
      <c r="Y335" s="134">
        <f t="shared" si="23"/>
        <v>1421426.1164242418</v>
      </c>
    </row>
    <row r="336" spans="1:25" s="116" customFormat="1" ht="13" x14ac:dyDescent="0.3">
      <c r="A336" s="116">
        <v>331</v>
      </c>
      <c r="B336" s="116" t="s">
        <v>43</v>
      </c>
      <c r="C336" s="133">
        <v>85765.696826424435</v>
      </c>
      <c r="D336" s="119">
        <v>74688.210685308921</v>
      </c>
      <c r="E336" s="119">
        <v>83237.199999999983</v>
      </c>
      <c r="F336" s="119">
        <v>17466.852500000001</v>
      </c>
      <c r="G336" s="119">
        <v>25.336666666666662</v>
      </c>
      <c r="H336" s="119">
        <v>316.12506519999999</v>
      </c>
      <c r="I336" s="119">
        <v>288.11439266666667</v>
      </c>
      <c r="J336" s="119">
        <v>0</v>
      </c>
      <c r="K336" s="119">
        <f t="shared" si="20"/>
        <v>261787.53613626669</v>
      </c>
      <c r="L336" s="119">
        <v>296513.52083333331</v>
      </c>
      <c r="M336" s="119">
        <f t="shared" si="21"/>
        <v>558301.05696960003</v>
      </c>
      <c r="N336" s="133">
        <v>54953.07383393334</v>
      </c>
      <c r="O336" s="119">
        <v>46939.004333333338</v>
      </c>
      <c r="P336" s="119">
        <v>54328.319999999985</v>
      </c>
      <c r="Q336" s="119">
        <v>83237.199999999983</v>
      </c>
      <c r="R336" s="119">
        <v>17466.852500000001</v>
      </c>
      <c r="S336" s="119">
        <v>25.336666666666662</v>
      </c>
      <c r="T336" s="119">
        <v>316.12506519999999</v>
      </c>
      <c r="U336" s="119">
        <v>288.11439266666667</v>
      </c>
      <c r="V336" s="119">
        <v>0</v>
      </c>
      <c r="W336" s="119">
        <f t="shared" si="22"/>
        <v>257554.02679179999</v>
      </c>
      <c r="X336" s="119">
        <v>296513.52083333331</v>
      </c>
      <c r="Y336" s="134">
        <f t="shared" si="23"/>
        <v>554067.5476251333</v>
      </c>
    </row>
    <row r="337" spans="1:25" s="116" customFormat="1" ht="13" x14ac:dyDescent="0.3">
      <c r="A337" s="116">
        <v>332</v>
      </c>
      <c r="B337" s="116" t="s">
        <v>43</v>
      </c>
      <c r="C337" s="133">
        <v>29980.421248123286</v>
      </c>
      <c r="D337" s="119">
        <v>158046.12949005337</v>
      </c>
      <c r="E337" s="119">
        <v>122614.92245333333</v>
      </c>
      <c r="F337" s="119">
        <v>38928.6875</v>
      </c>
      <c r="G337" s="119">
        <v>23.226666666666663</v>
      </c>
      <c r="H337" s="119">
        <v>751.18058152999993</v>
      </c>
      <c r="I337" s="119">
        <v>1499.9056533333335</v>
      </c>
      <c r="J337" s="119">
        <v>0</v>
      </c>
      <c r="K337" s="119">
        <f t="shared" si="20"/>
        <v>351844.47359303996</v>
      </c>
      <c r="L337" s="119">
        <v>661457.28249999986</v>
      </c>
      <c r="M337" s="119">
        <f t="shared" si="21"/>
        <v>1013301.7560930399</v>
      </c>
      <c r="N337" s="133">
        <v>130580.22442263167</v>
      </c>
      <c r="O337" s="119">
        <v>8871.753333333334</v>
      </c>
      <c r="P337" s="119">
        <v>114089.59776000002</v>
      </c>
      <c r="Q337" s="119">
        <v>122614.92245333333</v>
      </c>
      <c r="R337" s="119">
        <v>38928.6875</v>
      </c>
      <c r="S337" s="119">
        <v>23.226666666666663</v>
      </c>
      <c r="T337" s="119">
        <v>751.18058152999993</v>
      </c>
      <c r="U337" s="119">
        <v>1499.9056533333335</v>
      </c>
      <c r="V337" s="119">
        <v>0</v>
      </c>
      <c r="W337" s="119">
        <f t="shared" si="22"/>
        <v>417359.49837082834</v>
      </c>
      <c r="X337" s="119">
        <v>661457.28249999986</v>
      </c>
      <c r="Y337" s="134">
        <f t="shared" si="23"/>
        <v>1078816.7808708283</v>
      </c>
    </row>
    <row r="338" spans="1:25" s="116" customFormat="1" ht="13" x14ac:dyDescent="0.3">
      <c r="A338" s="116">
        <v>333</v>
      </c>
      <c r="B338" s="116" t="s">
        <v>43</v>
      </c>
      <c r="C338" s="133">
        <v>101091.26346858731</v>
      </c>
      <c r="D338" s="119">
        <v>44170.208050929337</v>
      </c>
      <c r="E338" s="119">
        <v>61269.24</v>
      </c>
      <c r="F338" s="119">
        <v>19891.735833333336</v>
      </c>
      <c r="G338" s="119">
        <v>28.085000000000004</v>
      </c>
      <c r="H338" s="119">
        <v>374.72205355</v>
      </c>
      <c r="I338" s="119">
        <v>314.42268733333333</v>
      </c>
      <c r="J338" s="119">
        <v>0</v>
      </c>
      <c r="K338" s="119">
        <f t="shared" si="20"/>
        <v>227139.67709373331</v>
      </c>
      <c r="L338" s="119">
        <v>347009.01916666667</v>
      </c>
      <c r="M338" s="119">
        <f t="shared" si="21"/>
        <v>574148.6962604</v>
      </c>
      <c r="N338" s="133">
        <v>65139.183642108343</v>
      </c>
      <c r="O338" s="119">
        <v>55301.787000000004</v>
      </c>
      <c r="P338" s="119">
        <v>30135.239999999994</v>
      </c>
      <c r="Q338" s="119">
        <v>61269.24</v>
      </c>
      <c r="R338" s="119">
        <v>19891.735833333336</v>
      </c>
      <c r="S338" s="119">
        <v>28.085000000000004</v>
      </c>
      <c r="T338" s="119">
        <v>374.72205355</v>
      </c>
      <c r="U338" s="119">
        <v>314.42268733333333</v>
      </c>
      <c r="V338" s="119">
        <v>0</v>
      </c>
      <c r="W338" s="119">
        <f t="shared" si="22"/>
        <v>232454.41621632501</v>
      </c>
      <c r="X338" s="119">
        <v>347009.01916666667</v>
      </c>
      <c r="Y338" s="134">
        <f t="shared" si="23"/>
        <v>579463.43538299168</v>
      </c>
    </row>
    <row r="339" spans="1:25" s="116" customFormat="1" ht="13" x14ac:dyDescent="0.3">
      <c r="A339" s="116">
        <v>334</v>
      </c>
      <c r="B339" s="116" t="s">
        <v>43</v>
      </c>
      <c r="C339" s="133">
        <v>110054.1072547958</v>
      </c>
      <c r="D339" s="119">
        <v>44570.419135454227</v>
      </c>
      <c r="E339" s="119">
        <v>61747.680000000015</v>
      </c>
      <c r="F339" s="119">
        <v>20994.769999999997</v>
      </c>
      <c r="G339" s="119">
        <v>30.049166666666668</v>
      </c>
      <c r="H339" s="119">
        <v>363.86269575</v>
      </c>
      <c r="I339" s="119">
        <v>323.82411933333333</v>
      </c>
      <c r="J339" s="119">
        <v>0</v>
      </c>
      <c r="K339" s="119">
        <f t="shared" si="20"/>
        <v>238084.71237200001</v>
      </c>
      <c r="L339" s="119">
        <v>349961.32666666666</v>
      </c>
      <c r="M339" s="119">
        <f t="shared" si="21"/>
        <v>588046.03903866664</v>
      </c>
      <c r="N339" s="133">
        <v>63251.46527787501</v>
      </c>
      <c r="O339" s="119">
        <v>60723.442000000003</v>
      </c>
      <c r="P339" s="119">
        <v>30559.679999999997</v>
      </c>
      <c r="Q339" s="119">
        <v>61747.680000000015</v>
      </c>
      <c r="R339" s="119">
        <v>20994.769999999997</v>
      </c>
      <c r="S339" s="119">
        <v>30.049166666666668</v>
      </c>
      <c r="T339" s="119">
        <v>363.86269575</v>
      </c>
      <c r="U339" s="119">
        <v>323.82411933333333</v>
      </c>
      <c r="V339" s="119">
        <v>0</v>
      </c>
      <c r="W339" s="119">
        <f t="shared" si="22"/>
        <v>237994.77325962501</v>
      </c>
      <c r="X339" s="119">
        <v>349961.32666666666</v>
      </c>
      <c r="Y339" s="134">
        <f t="shared" si="23"/>
        <v>587956.09992629173</v>
      </c>
    </row>
    <row r="340" spans="1:25" s="116" customFormat="1" ht="13" x14ac:dyDescent="0.3">
      <c r="A340" s="116">
        <v>335</v>
      </c>
      <c r="B340" s="116" t="s">
        <v>43</v>
      </c>
      <c r="C340" s="133">
        <v>301048.3627262286</v>
      </c>
      <c r="D340" s="119">
        <v>167943.67273755471</v>
      </c>
      <c r="E340" s="119">
        <v>125120.32000000005</v>
      </c>
      <c r="F340" s="119">
        <v>59169.634166666663</v>
      </c>
      <c r="G340" s="119">
        <v>84.44</v>
      </c>
      <c r="H340" s="119">
        <v>963.42050634999998</v>
      </c>
      <c r="I340" s="119">
        <v>1112.5109913333333</v>
      </c>
      <c r="J340" s="119">
        <v>0</v>
      </c>
      <c r="K340" s="119">
        <f t="shared" si="20"/>
        <v>655442.36112813326</v>
      </c>
      <c r="L340" s="119">
        <v>957723.3125</v>
      </c>
      <c r="M340" s="119">
        <f t="shared" si="21"/>
        <v>1613165.6736281333</v>
      </c>
      <c r="N340" s="133">
        <v>167474.59802050833</v>
      </c>
      <c r="O340" s="119">
        <v>166481.77833333335</v>
      </c>
      <c r="P340" s="119">
        <v>119479.86000000003</v>
      </c>
      <c r="Q340" s="119">
        <v>125120.32000000005</v>
      </c>
      <c r="R340" s="119">
        <v>59169.634166666663</v>
      </c>
      <c r="S340" s="119">
        <v>84.44</v>
      </c>
      <c r="T340" s="119">
        <v>963.42050634999998</v>
      </c>
      <c r="U340" s="119">
        <v>1112.5109913333333</v>
      </c>
      <c r="V340" s="119">
        <v>0</v>
      </c>
      <c r="W340" s="119">
        <f t="shared" si="22"/>
        <v>639886.56201819167</v>
      </c>
      <c r="X340" s="119">
        <v>957723.3125</v>
      </c>
      <c r="Y340" s="134">
        <f t="shared" si="23"/>
        <v>1597609.8745181917</v>
      </c>
    </row>
    <row r="341" spans="1:25" s="116" customFormat="1" ht="13" x14ac:dyDescent="0.3">
      <c r="A341" s="116">
        <v>336</v>
      </c>
      <c r="B341" s="116" t="s">
        <v>43</v>
      </c>
      <c r="C341" s="133">
        <v>68511.148941984415</v>
      </c>
      <c r="D341" s="119">
        <v>34661.658411528922</v>
      </c>
      <c r="E341" s="119">
        <v>54810.30000000001</v>
      </c>
      <c r="F341" s="119">
        <v>12652.428333333331</v>
      </c>
      <c r="G341" s="119">
        <v>17.471666666666664</v>
      </c>
      <c r="H341" s="119">
        <v>222.75250654000001</v>
      </c>
      <c r="I341" s="119">
        <v>225.33032</v>
      </c>
      <c r="J341" s="119">
        <v>0</v>
      </c>
      <c r="K341" s="119">
        <f t="shared" si="20"/>
        <v>171101.0901800534</v>
      </c>
      <c r="L341" s="119">
        <v>213651.77333333332</v>
      </c>
      <c r="M341" s="119">
        <f t="shared" si="21"/>
        <v>384752.86351338669</v>
      </c>
      <c r="N341" s="133">
        <v>38721.810720203335</v>
      </c>
      <c r="O341" s="119">
        <v>37845.935333333327</v>
      </c>
      <c r="P341" s="119">
        <v>24405.299999999992</v>
      </c>
      <c r="Q341" s="119">
        <v>54810.30000000001</v>
      </c>
      <c r="R341" s="119">
        <v>12652.428333333331</v>
      </c>
      <c r="S341" s="119">
        <v>17.471666666666664</v>
      </c>
      <c r="T341" s="119">
        <v>222.75250654000001</v>
      </c>
      <c r="U341" s="119">
        <v>225.33032</v>
      </c>
      <c r="V341" s="119">
        <v>0</v>
      </c>
      <c r="W341" s="119">
        <f t="shared" si="22"/>
        <v>168901.3288800767</v>
      </c>
      <c r="X341" s="119">
        <v>213651.77333333332</v>
      </c>
      <c r="Y341" s="134">
        <f t="shared" si="23"/>
        <v>382553.10221341002</v>
      </c>
    </row>
    <row r="342" spans="1:25" s="116" customFormat="1" ht="13" x14ac:dyDescent="0.3">
      <c r="A342" s="116">
        <v>337</v>
      </c>
      <c r="B342" s="116" t="s">
        <v>43</v>
      </c>
      <c r="C342" s="133">
        <v>84756.30458667058</v>
      </c>
      <c r="D342" s="119">
        <v>83819.62495270111</v>
      </c>
      <c r="E342" s="119">
        <v>85982.450330000007</v>
      </c>
      <c r="F342" s="119">
        <v>17896.2575</v>
      </c>
      <c r="G342" s="119">
        <v>21.030833333333334</v>
      </c>
      <c r="H342" s="119">
        <v>300.79795661500003</v>
      </c>
      <c r="I342" s="119">
        <v>372.47459666666663</v>
      </c>
      <c r="J342" s="119">
        <v>0</v>
      </c>
      <c r="K342" s="119">
        <f t="shared" si="20"/>
        <v>273148.94075598667</v>
      </c>
      <c r="L342" s="119">
        <v>285312.32750000001</v>
      </c>
      <c r="M342" s="119">
        <f t="shared" si="21"/>
        <v>558461.26825598674</v>
      </c>
      <c r="N342" s="133">
        <v>52288.711458240832</v>
      </c>
      <c r="O342" s="119">
        <v>46523.100000000006</v>
      </c>
      <c r="P342" s="119">
        <v>61543.80000000001</v>
      </c>
      <c r="Q342" s="119">
        <v>85982.450330000007</v>
      </c>
      <c r="R342" s="119">
        <v>17896.2575</v>
      </c>
      <c r="S342" s="119">
        <v>21.030833333333334</v>
      </c>
      <c r="T342" s="119">
        <v>300.79795661500003</v>
      </c>
      <c r="U342" s="119">
        <v>372.47459666666663</v>
      </c>
      <c r="V342" s="119">
        <v>0</v>
      </c>
      <c r="W342" s="119">
        <f t="shared" si="22"/>
        <v>264928.62267485581</v>
      </c>
      <c r="X342" s="119">
        <v>285312.32750000001</v>
      </c>
      <c r="Y342" s="134">
        <f t="shared" si="23"/>
        <v>550240.95017485577</v>
      </c>
    </row>
    <row r="343" spans="1:25" s="116" customFormat="1" ht="13" x14ac:dyDescent="0.3">
      <c r="A343" s="116">
        <v>338</v>
      </c>
      <c r="B343" s="116" t="s">
        <v>43</v>
      </c>
      <c r="C343" s="133">
        <v>140414.80357532055</v>
      </c>
      <c r="D343" s="119">
        <v>54801.273466292769</v>
      </c>
      <c r="E343" s="119">
        <v>69774.131199999989</v>
      </c>
      <c r="F343" s="119">
        <v>26046.002500000002</v>
      </c>
      <c r="G343" s="119">
        <v>37.913333333333334</v>
      </c>
      <c r="H343" s="119">
        <v>437.42794083999996</v>
      </c>
      <c r="I343" s="119">
        <v>425.65983233333333</v>
      </c>
      <c r="J343" s="119">
        <v>0</v>
      </c>
      <c r="K343" s="119">
        <f t="shared" si="20"/>
        <v>291937.21184811997</v>
      </c>
      <c r="L343" s="119">
        <v>431091.7049999999</v>
      </c>
      <c r="M343" s="119">
        <f t="shared" si="21"/>
        <v>723028.91684811981</v>
      </c>
      <c r="N343" s="133">
        <v>76039.557049353331</v>
      </c>
      <c r="O343" s="119">
        <v>77790.67</v>
      </c>
      <c r="P343" s="119">
        <v>37680.211200000005</v>
      </c>
      <c r="Q343" s="119">
        <v>69774.131199999989</v>
      </c>
      <c r="R343" s="119">
        <v>26046.002500000002</v>
      </c>
      <c r="S343" s="119">
        <v>37.913333333333334</v>
      </c>
      <c r="T343" s="119">
        <v>437.42794083999996</v>
      </c>
      <c r="U343" s="119">
        <v>425.65983233333333</v>
      </c>
      <c r="V343" s="119">
        <v>0</v>
      </c>
      <c r="W343" s="119">
        <f t="shared" si="22"/>
        <v>288231.57305586</v>
      </c>
      <c r="X343" s="119">
        <v>431091.7049999999</v>
      </c>
      <c r="Y343" s="134">
        <f t="shared" si="23"/>
        <v>719323.27805585996</v>
      </c>
    </row>
    <row r="344" spans="1:25" s="116" customFormat="1" ht="13" x14ac:dyDescent="0.3">
      <c r="A344" s="116">
        <v>339</v>
      </c>
      <c r="B344" s="116" t="s">
        <v>43</v>
      </c>
      <c r="C344" s="133">
        <v>301852.26594990521</v>
      </c>
      <c r="D344" s="119">
        <v>155666.34032572815</v>
      </c>
      <c r="E344" s="119">
        <v>120089.67999999995</v>
      </c>
      <c r="F344" s="119">
        <v>61534.195000000007</v>
      </c>
      <c r="G344" s="119">
        <v>89.11333333333333</v>
      </c>
      <c r="H344" s="119">
        <v>1089.6597368999999</v>
      </c>
      <c r="I344" s="119">
        <v>892.85173899999984</v>
      </c>
      <c r="J344" s="119">
        <v>0</v>
      </c>
      <c r="K344" s="119">
        <f t="shared" si="20"/>
        <v>641214.10608486645</v>
      </c>
      <c r="L344" s="119">
        <v>1027918.745</v>
      </c>
      <c r="M344" s="119">
        <f t="shared" si="21"/>
        <v>1669132.8510848666</v>
      </c>
      <c r="N344" s="133">
        <v>189419.18426445001</v>
      </c>
      <c r="O344" s="119">
        <v>165471.63866666667</v>
      </c>
      <c r="P344" s="119">
        <v>108656.63999999997</v>
      </c>
      <c r="Q344" s="119">
        <v>120089.67999999995</v>
      </c>
      <c r="R344" s="119">
        <v>61534.195000000007</v>
      </c>
      <c r="S344" s="119">
        <v>89.11333333333333</v>
      </c>
      <c r="T344" s="119">
        <v>1089.6597368999999</v>
      </c>
      <c r="U344" s="119">
        <v>892.85173899999984</v>
      </c>
      <c r="V344" s="119">
        <v>0</v>
      </c>
      <c r="W344" s="119">
        <f t="shared" si="22"/>
        <v>647242.96274034982</v>
      </c>
      <c r="X344" s="119">
        <v>1027918.745</v>
      </c>
      <c r="Y344" s="134">
        <f t="shared" si="23"/>
        <v>1675161.7077403497</v>
      </c>
    </row>
    <row r="345" spans="1:25" s="116" customFormat="1" ht="13" x14ac:dyDescent="0.3">
      <c r="A345" s="116">
        <v>340</v>
      </c>
      <c r="B345" s="116" t="s">
        <v>43</v>
      </c>
      <c r="C345" s="133">
        <v>103527.94640681479</v>
      </c>
      <c r="D345" s="119">
        <v>47738.640299943538</v>
      </c>
      <c r="E345" s="119">
        <v>64139.88</v>
      </c>
      <c r="F345" s="119">
        <v>21846.7075</v>
      </c>
      <c r="G345" s="119">
        <v>30.498333333333331</v>
      </c>
      <c r="H345" s="119">
        <v>394.44344277499999</v>
      </c>
      <c r="I345" s="119">
        <v>311.66207533333335</v>
      </c>
      <c r="J345" s="119">
        <v>0</v>
      </c>
      <c r="K345" s="119">
        <f t="shared" si="20"/>
        <v>237989.77805819997</v>
      </c>
      <c r="L345" s="119">
        <v>367737.26333333337</v>
      </c>
      <c r="M345" s="119">
        <f t="shared" si="21"/>
        <v>605727.04139153333</v>
      </c>
      <c r="N345" s="133">
        <v>68567.418469054173</v>
      </c>
      <c r="O345" s="119">
        <v>56509.032000000007</v>
      </c>
      <c r="P345" s="119">
        <v>32681.88</v>
      </c>
      <c r="Q345" s="119">
        <v>64139.88</v>
      </c>
      <c r="R345" s="119">
        <v>21846.7075</v>
      </c>
      <c r="S345" s="119">
        <v>30.498333333333331</v>
      </c>
      <c r="T345" s="119">
        <v>394.44344277499999</v>
      </c>
      <c r="U345" s="119">
        <v>311.66207533333335</v>
      </c>
      <c r="V345" s="119">
        <v>0</v>
      </c>
      <c r="W345" s="119">
        <f t="shared" si="22"/>
        <v>244481.52182049581</v>
      </c>
      <c r="X345" s="119">
        <v>367737.26333333337</v>
      </c>
      <c r="Y345" s="134">
        <f t="shared" si="23"/>
        <v>612218.78515382914</v>
      </c>
    </row>
    <row r="346" spans="1:25" s="116" customFormat="1" ht="13" x14ac:dyDescent="0.3">
      <c r="A346" s="116">
        <v>341</v>
      </c>
      <c r="B346" s="116" t="s">
        <v>43</v>
      </c>
      <c r="C346" s="133">
        <v>96370.752784092809</v>
      </c>
      <c r="D346" s="119">
        <v>43658.044536635512</v>
      </c>
      <c r="E346" s="119">
        <v>61388.849999999984</v>
      </c>
      <c r="F346" s="119">
        <v>19083.945000000003</v>
      </c>
      <c r="G346" s="119">
        <v>24.999999999999996</v>
      </c>
      <c r="H346" s="119">
        <v>327.48619368500005</v>
      </c>
      <c r="I346" s="119">
        <v>332.34402500000004</v>
      </c>
      <c r="J346" s="119">
        <v>0</v>
      </c>
      <c r="K346" s="119">
        <f t="shared" si="20"/>
        <v>221186.4225394133</v>
      </c>
      <c r="L346" s="119">
        <v>314630.29166666669</v>
      </c>
      <c r="M346" s="119">
        <f t="shared" si="21"/>
        <v>535816.71420607995</v>
      </c>
      <c r="N346" s="133">
        <v>56928.016668909171</v>
      </c>
      <c r="O346" s="119">
        <v>53069.252</v>
      </c>
      <c r="P346" s="119">
        <v>30241.349999999995</v>
      </c>
      <c r="Q346" s="119">
        <v>61388.849999999984</v>
      </c>
      <c r="R346" s="119">
        <v>19083.945000000003</v>
      </c>
      <c r="S346" s="119">
        <v>24.999999999999996</v>
      </c>
      <c r="T346" s="119">
        <v>327.48619368500005</v>
      </c>
      <c r="U346" s="119">
        <v>332.34402500000004</v>
      </c>
      <c r="V346" s="119">
        <v>0</v>
      </c>
      <c r="W346" s="119">
        <f t="shared" si="22"/>
        <v>221396.24388759417</v>
      </c>
      <c r="X346" s="119">
        <v>314630.29166666669</v>
      </c>
      <c r="Y346" s="134">
        <f t="shared" si="23"/>
        <v>536026.53555426083</v>
      </c>
    </row>
    <row r="347" spans="1:25" s="116" customFormat="1" ht="13" x14ac:dyDescent="0.3">
      <c r="A347" s="116">
        <v>342</v>
      </c>
      <c r="B347" s="116" t="s">
        <v>43</v>
      </c>
      <c r="C347" s="133">
        <v>248307.80270892393</v>
      </c>
      <c r="D347" s="119">
        <v>90134.702882209385</v>
      </c>
      <c r="E347" s="119">
        <v>88629.832820000025</v>
      </c>
      <c r="F347" s="119">
        <v>45412.57916666667</v>
      </c>
      <c r="G347" s="119">
        <v>64.380833333333342</v>
      </c>
      <c r="H347" s="119">
        <v>766.79336240000009</v>
      </c>
      <c r="I347" s="119">
        <v>741.57164599999999</v>
      </c>
      <c r="J347" s="119">
        <v>0</v>
      </c>
      <c r="K347" s="119">
        <f t="shared" si="20"/>
        <v>474057.6634195334</v>
      </c>
      <c r="L347" s="119">
        <v>752806.80999999994</v>
      </c>
      <c r="M347" s="119">
        <f t="shared" si="21"/>
        <v>1226864.4734195333</v>
      </c>
      <c r="N347" s="133">
        <v>133294.24616386669</v>
      </c>
      <c r="O347" s="119">
        <v>137643.44599999997</v>
      </c>
      <c r="P347" s="119">
        <v>61472.043702000003</v>
      </c>
      <c r="Q347" s="119">
        <v>88629.832820000025</v>
      </c>
      <c r="R347" s="119">
        <v>45412.57916666667</v>
      </c>
      <c r="S347" s="119">
        <v>64.380833333333342</v>
      </c>
      <c r="T347" s="119">
        <v>766.79336240000009</v>
      </c>
      <c r="U347" s="119">
        <v>741.57164599999999</v>
      </c>
      <c r="V347" s="119">
        <v>0</v>
      </c>
      <c r="W347" s="119">
        <f t="shared" si="22"/>
        <v>468024.89369426674</v>
      </c>
      <c r="X347" s="119">
        <v>752806.80999999994</v>
      </c>
      <c r="Y347" s="134">
        <f t="shared" si="23"/>
        <v>1220831.7036942667</v>
      </c>
    </row>
    <row r="348" spans="1:25" s="116" customFormat="1" ht="13" x14ac:dyDescent="0.3">
      <c r="A348" s="116">
        <v>343</v>
      </c>
      <c r="B348" s="116" t="s">
        <v>43</v>
      </c>
      <c r="C348" s="133">
        <v>332310.99208891828</v>
      </c>
      <c r="D348" s="119">
        <v>128539.20998034836</v>
      </c>
      <c r="E348" s="119">
        <v>108572.52440666663</v>
      </c>
      <c r="F348" s="119">
        <v>64059.194166666661</v>
      </c>
      <c r="G348" s="119">
        <v>95.543333333333351</v>
      </c>
      <c r="H348" s="119">
        <v>1065.6287887999999</v>
      </c>
      <c r="I348" s="119">
        <v>1048.7108936666668</v>
      </c>
      <c r="J348" s="119">
        <v>0</v>
      </c>
      <c r="K348" s="119">
        <f t="shared" si="20"/>
        <v>635691.80365840008</v>
      </c>
      <c r="L348" s="119">
        <v>1054556.5708333333</v>
      </c>
      <c r="M348" s="119">
        <f t="shared" si="21"/>
        <v>1690248.3744917335</v>
      </c>
      <c r="N348" s="133">
        <v>185241.80445306667</v>
      </c>
      <c r="O348" s="119">
        <v>183744.80300000004</v>
      </c>
      <c r="P348" s="119">
        <v>87960.091217999987</v>
      </c>
      <c r="Q348" s="119">
        <v>108572.52440666663</v>
      </c>
      <c r="R348" s="119">
        <v>64059.194166666661</v>
      </c>
      <c r="S348" s="119">
        <v>95.543333333333351</v>
      </c>
      <c r="T348" s="119">
        <v>1065.6287887999999</v>
      </c>
      <c r="U348" s="119">
        <v>1048.7108936666668</v>
      </c>
      <c r="V348" s="119">
        <v>0</v>
      </c>
      <c r="W348" s="119">
        <f t="shared" si="22"/>
        <v>631788.30026020005</v>
      </c>
      <c r="X348" s="119">
        <v>1054556.5708333333</v>
      </c>
      <c r="Y348" s="134">
        <f t="shared" si="23"/>
        <v>1686344.8710935335</v>
      </c>
    </row>
    <row r="349" spans="1:25" s="116" customFormat="1" ht="13" x14ac:dyDescent="0.3">
      <c r="A349" s="116">
        <v>344</v>
      </c>
      <c r="B349" s="116" t="s">
        <v>43</v>
      </c>
      <c r="C349" s="133">
        <v>324102.2851551699</v>
      </c>
      <c r="D349" s="119">
        <v>108802.35753369673</v>
      </c>
      <c r="E349" s="119">
        <v>97502.087960000019</v>
      </c>
      <c r="F349" s="119">
        <v>61099.674999999996</v>
      </c>
      <c r="G349" s="119">
        <v>86.101666666666674</v>
      </c>
      <c r="H349" s="119">
        <v>1017.6986186</v>
      </c>
      <c r="I349" s="119">
        <v>976.28491166666663</v>
      </c>
      <c r="J349" s="119">
        <v>0</v>
      </c>
      <c r="K349" s="119">
        <f t="shared" si="20"/>
        <v>593586.49084580003</v>
      </c>
      <c r="L349" s="119">
        <v>1001772.3350000001</v>
      </c>
      <c r="M349" s="119">
        <f t="shared" si="21"/>
        <v>1595358.8258458001</v>
      </c>
      <c r="N349" s="133">
        <v>176909.94319996666</v>
      </c>
      <c r="O349" s="119">
        <v>179460.12766666664</v>
      </c>
      <c r="P349" s="119">
        <v>73225.289555999989</v>
      </c>
      <c r="Q349" s="119">
        <v>97502.087960000019</v>
      </c>
      <c r="R349" s="119">
        <v>61099.674999999996</v>
      </c>
      <c r="S349" s="119">
        <v>86.101666666666674</v>
      </c>
      <c r="T349" s="119">
        <v>1017.6986186</v>
      </c>
      <c r="U349" s="119">
        <v>976.28491166666663</v>
      </c>
      <c r="V349" s="119">
        <v>0</v>
      </c>
      <c r="W349" s="119">
        <f t="shared" si="22"/>
        <v>590277.20857956668</v>
      </c>
      <c r="X349" s="119">
        <v>1001772.3350000001</v>
      </c>
      <c r="Y349" s="134">
        <f t="shared" si="23"/>
        <v>1592049.5435795668</v>
      </c>
    </row>
    <row r="350" spans="1:25" s="116" customFormat="1" ht="13" x14ac:dyDescent="0.3">
      <c r="A350" s="116">
        <v>345</v>
      </c>
      <c r="B350" s="116" t="s">
        <v>43</v>
      </c>
      <c r="C350" s="133">
        <v>86468.739135982541</v>
      </c>
      <c r="D350" s="119">
        <v>56425.371164130804</v>
      </c>
      <c r="E350" s="119">
        <v>72503.800000000017</v>
      </c>
      <c r="F350" s="119">
        <v>17968.514166666668</v>
      </c>
      <c r="G350" s="119">
        <v>24.123333333333335</v>
      </c>
      <c r="H350" s="119">
        <v>326.79691634</v>
      </c>
      <c r="I350" s="119">
        <v>255.16959733333337</v>
      </c>
      <c r="J350" s="119">
        <v>0</v>
      </c>
      <c r="K350" s="119">
        <f t="shared" si="20"/>
        <v>233972.51431378667</v>
      </c>
      <c r="L350" s="119">
        <v>303249.51750000002</v>
      </c>
      <c r="M350" s="119">
        <f t="shared" si="21"/>
        <v>537222.03181378671</v>
      </c>
      <c r="N350" s="133">
        <v>56808.197290436663</v>
      </c>
      <c r="O350" s="119">
        <v>47228.722999999998</v>
      </c>
      <c r="P350" s="119">
        <v>40109.580000000009</v>
      </c>
      <c r="Q350" s="119">
        <v>72503.800000000017</v>
      </c>
      <c r="R350" s="119">
        <v>17968.514166666668</v>
      </c>
      <c r="S350" s="119">
        <v>24.123333333333335</v>
      </c>
      <c r="T350" s="119">
        <v>326.79691634</v>
      </c>
      <c r="U350" s="119">
        <v>255.16959733333337</v>
      </c>
      <c r="V350" s="119">
        <v>0</v>
      </c>
      <c r="W350" s="119">
        <f t="shared" si="22"/>
        <v>235224.90430411001</v>
      </c>
      <c r="X350" s="119">
        <v>303249.51750000002</v>
      </c>
      <c r="Y350" s="134">
        <f t="shared" si="23"/>
        <v>538474.42180411005</v>
      </c>
    </row>
    <row r="351" spans="1:25" s="116" customFormat="1" ht="13" x14ac:dyDescent="0.3">
      <c r="A351" s="116">
        <v>346</v>
      </c>
      <c r="B351" s="116" t="s">
        <v>43</v>
      </c>
      <c r="C351" s="133">
        <v>274482.33392808808</v>
      </c>
      <c r="D351" s="119">
        <v>126428.60642653698</v>
      </c>
      <c r="E351" s="119">
        <v>107908</v>
      </c>
      <c r="F351" s="119">
        <v>57011.056666666664</v>
      </c>
      <c r="G351" s="119">
        <v>95.544166666666669</v>
      </c>
      <c r="H351" s="119">
        <v>1001.5804263750001</v>
      </c>
      <c r="I351" s="119">
        <v>1035.5999873333333</v>
      </c>
      <c r="J351" s="119">
        <v>0</v>
      </c>
      <c r="K351" s="119">
        <f t="shared" si="20"/>
        <v>567962.72160166677</v>
      </c>
      <c r="L351" s="119">
        <v>961001.58499999996</v>
      </c>
      <c r="M351" s="119">
        <f t="shared" si="21"/>
        <v>1528964.3066016668</v>
      </c>
      <c r="N351" s="133">
        <v>174108.06411818747</v>
      </c>
      <c r="O351" s="119">
        <v>150341.64000000001</v>
      </c>
      <c r="P351" s="119">
        <v>87010.199999999983</v>
      </c>
      <c r="Q351" s="119">
        <v>107908</v>
      </c>
      <c r="R351" s="119">
        <v>57011.056666666664</v>
      </c>
      <c r="S351" s="119">
        <v>95.544166666666669</v>
      </c>
      <c r="T351" s="119">
        <v>1001.5804263750001</v>
      </c>
      <c r="U351" s="119">
        <v>1035.5999873333333</v>
      </c>
      <c r="V351" s="119">
        <v>0</v>
      </c>
      <c r="W351" s="119">
        <f t="shared" si="22"/>
        <v>578511.68536522915</v>
      </c>
      <c r="X351" s="119">
        <v>961001.58499999996</v>
      </c>
      <c r="Y351" s="134">
        <f t="shared" si="23"/>
        <v>1539513.2703652291</v>
      </c>
    </row>
    <row r="352" spans="1:25" s="116" customFormat="1" ht="13" x14ac:dyDescent="0.3">
      <c r="A352" s="116">
        <v>347</v>
      </c>
      <c r="B352" s="116" t="s">
        <v>43</v>
      </c>
      <c r="C352" s="133">
        <v>65732.52536972877</v>
      </c>
      <c r="D352" s="119">
        <v>50182.838556876224</v>
      </c>
      <c r="E352" s="119">
        <v>30576.298599999995</v>
      </c>
      <c r="F352" s="119">
        <v>11158.288333333332</v>
      </c>
      <c r="G352" s="119">
        <v>14.339166666666666</v>
      </c>
      <c r="H352" s="119">
        <v>185.90004831500002</v>
      </c>
      <c r="I352" s="119">
        <v>287.28414033333337</v>
      </c>
      <c r="J352" s="119">
        <v>0</v>
      </c>
      <c r="K352" s="119">
        <f t="shared" si="20"/>
        <v>158137.47421525334</v>
      </c>
      <c r="L352" s="119">
        <v>182812.18499999997</v>
      </c>
      <c r="M352" s="119">
        <f t="shared" si="21"/>
        <v>340949.65921525331</v>
      </c>
      <c r="N352" s="133">
        <v>32315.625065424163</v>
      </c>
      <c r="O352" s="119">
        <v>36638.237333333331</v>
      </c>
      <c r="P352" s="119">
        <v>36784.564200000008</v>
      </c>
      <c r="Q352" s="119">
        <v>30576.298599999995</v>
      </c>
      <c r="R352" s="119">
        <v>11158.288333333332</v>
      </c>
      <c r="S352" s="119">
        <v>14.339166666666666</v>
      </c>
      <c r="T352" s="119">
        <v>185.90004831500002</v>
      </c>
      <c r="U352" s="119">
        <v>287.28414033333337</v>
      </c>
      <c r="V352" s="119">
        <v>0</v>
      </c>
      <c r="W352" s="119">
        <f t="shared" si="22"/>
        <v>147960.53688740582</v>
      </c>
      <c r="X352" s="119">
        <v>182812.18499999997</v>
      </c>
      <c r="Y352" s="134">
        <f t="shared" si="23"/>
        <v>330772.72188740579</v>
      </c>
    </row>
    <row r="353" spans="1:25" s="116" customFormat="1" ht="13" x14ac:dyDescent="0.3">
      <c r="A353" s="116">
        <v>348</v>
      </c>
      <c r="B353" s="116" t="s">
        <v>43</v>
      </c>
      <c r="C353" s="133">
        <v>113967.05436470512</v>
      </c>
      <c r="D353" s="119">
        <v>39013.746104359881</v>
      </c>
      <c r="E353" s="119">
        <v>56817.949420000012</v>
      </c>
      <c r="F353" s="119">
        <v>21520.791666666664</v>
      </c>
      <c r="G353" s="119">
        <v>29.600833333333338</v>
      </c>
      <c r="H353" s="119">
        <v>371.54602769500008</v>
      </c>
      <c r="I353" s="119">
        <v>870.5537026666666</v>
      </c>
      <c r="J353" s="119">
        <v>0</v>
      </c>
      <c r="K353" s="119">
        <f t="shared" si="20"/>
        <v>232591.24211942666</v>
      </c>
      <c r="L353" s="119">
        <v>352121.91916666669</v>
      </c>
      <c r="M353" s="119">
        <f t="shared" si="21"/>
        <v>584713.16128609329</v>
      </c>
      <c r="N353" s="133">
        <v>64587.08448098084</v>
      </c>
      <c r="O353" s="119">
        <v>62944.24933333334</v>
      </c>
      <c r="P353" s="119">
        <v>26186.352419999999</v>
      </c>
      <c r="Q353" s="119">
        <v>56817.949420000012</v>
      </c>
      <c r="R353" s="119">
        <v>21520.791666666664</v>
      </c>
      <c r="S353" s="119">
        <v>29.600833333333338</v>
      </c>
      <c r="T353" s="119">
        <v>371.54602769500008</v>
      </c>
      <c r="U353" s="119">
        <v>870.5537026666666</v>
      </c>
      <c r="V353" s="119">
        <v>0</v>
      </c>
      <c r="W353" s="119">
        <f t="shared" si="22"/>
        <v>233328.12788467587</v>
      </c>
      <c r="X353" s="119">
        <v>352121.91916666669</v>
      </c>
      <c r="Y353" s="134">
        <f t="shared" si="23"/>
        <v>585450.04705134255</v>
      </c>
    </row>
    <row r="354" spans="1:25" s="116" customFormat="1" ht="13" x14ac:dyDescent="0.3">
      <c r="A354" s="116">
        <v>349</v>
      </c>
      <c r="B354" s="116" t="s">
        <v>43</v>
      </c>
      <c r="C354" s="133">
        <v>70653.484303924852</v>
      </c>
      <c r="D354" s="119">
        <v>30387.730911440161</v>
      </c>
      <c r="E354" s="119">
        <v>50743.56</v>
      </c>
      <c r="F354" s="119">
        <v>13789.47</v>
      </c>
      <c r="G354" s="119">
        <v>18.579166666666666</v>
      </c>
      <c r="H354" s="119">
        <v>251.634586595</v>
      </c>
      <c r="I354" s="119">
        <v>207.26978199999999</v>
      </c>
      <c r="J354" s="119">
        <v>0</v>
      </c>
      <c r="K354" s="119">
        <f t="shared" si="20"/>
        <v>166051.72875062664</v>
      </c>
      <c r="L354" s="119">
        <v>233107.68250000002</v>
      </c>
      <c r="M354" s="119">
        <f t="shared" si="21"/>
        <v>399159.41125062667</v>
      </c>
      <c r="N354" s="133">
        <v>43742.478969764161</v>
      </c>
      <c r="O354" s="119">
        <v>38771.565333333332</v>
      </c>
      <c r="P354" s="119">
        <v>20797.560000000001</v>
      </c>
      <c r="Q354" s="119">
        <v>50743.56</v>
      </c>
      <c r="R354" s="119">
        <v>13789.47</v>
      </c>
      <c r="S354" s="119">
        <v>18.579166666666666</v>
      </c>
      <c r="T354" s="119">
        <v>251.634586595</v>
      </c>
      <c r="U354" s="119">
        <v>207.26978199999999</v>
      </c>
      <c r="V354" s="119">
        <v>0</v>
      </c>
      <c r="W354" s="119">
        <f t="shared" si="22"/>
        <v>168322.11783835915</v>
      </c>
      <c r="X354" s="119">
        <v>233107.68250000002</v>
      </c>
      <c r="Y354" s="134">
        <f t="shared" si="23"/>
        <v>401429.8003383592</v>
      </c>
    </row>
    <row r="355" spans="1:25" s="116" customFormat="1" ht="13" x14ac:dyDescent="0.3">
      <c r="A355" s="116">
        <v>350</v>
      </c>
      <c r="B355" s="116" t="s">
        <v>43</v>
      </c>
      <c r="C355" s="133">
        <v>41486.679628102167</v>
      </c>
      <c r="D355" s="119">
        <v>19110.642835721334</v>
      </c>
      <c r="E355" s="119">
        <v>33557.466566000003</v>
      </c>
      <c r="F355" s="119">
        <v>6476.6341666666667</v>
      </c>
      <c r="G355" s="119">
        <v>13.847500000000002</v>
      </c>
      <c r="H355" s="119">
        <v>106.9755064205</v>
      </c>
      <c r="I355" s="119">
        <v>158.64331633333333</v>
      </c>
      <c r="J355" s="119">
        <v>0</v>
      </c>
      <c r="K355" s="119">
        <f t="shared" si="20"/>
        <v>100910.889519244</v>
      </c>
      <c r="L355" s="119">
        <v>111978.75499999999</v>
      </c>
      <c r="M355" s="119">
        <f t="shared" si="21"/>
        <v>212889.64451924397</v>
      </c>
      <c r="N355" s="133">
        <v>18595.908866096917</v>
      </c>
      <c r="O355" s="119">
        <v>23245.795666666669</v>
      </c>
      <c r="P355" s="119">
        <v>13624.037466000002</v>
      </c>
      <c r="Q355" s="119">
        <v>33557.466566000003</v>
      </c>
      <c r="R355" s="119">
        <v>6476.6341666666667</v>
      </c>
      <c r="S355" s="119">
        <v>13.847500000000002</v>
      </c>
      <c r="T355" s="119">
        <v>106.9755064205</v>
      </c>
      <c r="U355" s="119">
        <v>158.64331633333333</v>
      </c>
      <c r="V355" s="119">
        <v>0</v>
      </c>
      <c r="W355" s="119">
        <f t="shared" si="22"/>
        <v>95779.309054184094</v>
      </c>
      <c r="X355" s="119">
        <v>111978.75499999999</v>
      </c>
      <c r="Y355" s="134">
        <f t="shared" si="23"/>
        <v>207758.06405418407</v>
      </c>
    </row>
    <row r="356" spans="1:25" s="116" customFormat="1" ht="13" x14ac:dyDescent="0.3">
      <c r="A356" s="116">
        <v>351</v>
      </c>
      <c r="B356" s="116" t="s">
        <v>43</v>
      </c>
      <c r="C356" s="133">
        <v>38134.697932722622</v>
      </c>
      <c r="D356" s="119">
        <v>50880.956497197352</v>
      </c>
      <c r="E356" s="119">
        <v>69881.160000000018</v>
      </c>
      <c r="F356" s="119">
        <v>8354.0149999999994</v>
      </c>
      <c r="G356" s="119">
        <v>19.53</v>
      </c>
      <c r="H356" s="119">
        <v>143.39841376000001</v>
      </c>
      <c r="I356" s="119">
        <v>134.27937266666663</v>
      </c>
      <c r="J356" s="119">
        <v>0</v>
      </c>
      <c r="K356" s="119">
        <f t="shared" si="20"/>
        <v>167548.03721634668</v>
      </c>
      <c r="L356" s="119">
        <v>143691.10416666666</v>
      </c>
      <c r="M356" s="119">
        <f t="shared" si="21"/>
        <v>311239.14138301334</v>
      </c>
      <c r="N356" s="133">
        <v>24927.424258613333</v>
      </c>
      <c r="O356" s="119">
        <v>20837.49666666667</v>
      </c>
      <c r="P356" s="119">
        <v>37775.159999999989</v>
      </c>
      <c r="Q356" s="119">
        <v>69881.160000000018</v>
      </c>
      <c r="R356" s="119">
        <v>8354.0149999999994</v>
      </c>
      <c r="S356" s="119">
        <v>19.53</v>
      </c>
      <c r="T356" s="119">
        <v>143.39841376000001</v>
      </c>
      <c r="U356" s="119">
        <v>134.27937266666663</v>
      </c>
      <c r="V356" s="119">
        <v>0</v>
      </c>
      <c r="W356" s="119">
        <f t="shared" si="22"/>
        <v>162072.46371170672</v>
      </c>
      <c r="X356" s="119">
        <v>143691.10416666666</v>
      </c>
      <c r="Y356" s="134">
        <f t="shared" si="23"/>
        <v>305763.56787837337</v>
      </c>
    </row>
    <row r="357" spans="1:25" s="116" customFormat="1" ht="13" x14ac:dyDescent="0.3">
      <c r="A357" s="116">
        <v>352</v>
      </c>
      <c r="B357" s="116" t="s">
        <v>43</v>
      </c>
      <c r="C357" s="133">
        <v>76950.621808856944</v>
      </c>
      <c r="D357" s="119">
        <v>39583.733609798051</v>
      </c>
      <c r="E357" s="119">
        <v>58512.817803999991</v>
      </c>
      <c r="F357" s="119">
        <v>15526.913333333338</v>
      </c>
      <c r="G357" s="119">
        <v>17.3675</v>
      </c>
      <c r="H357" s="119">
        <v>271.42716746500003</v>
      </c>
      <c r="I357" s="119">
        <v>278.75448</v>
      </c>
      <c r="J357" s="119">
        <v>0</v>
      </c>
      <c r="K357" s="119">
        <f t="shared" si="20"/>
        <v>191141.63570345333</v>
      </c>
      <c r="L357" s="119">
        <v>259803.76249999998</v>
      </c>
      <c r="M357" s="119">
        <f t="shared" si="21"/>
        <v>450945.39820345328</v>
      </c>
      <c r="N357" s="133">
        <v>47183.089277665829</v>
      </c>
      <c r="O357" s="119">
        <v>42258.155333333336</v>
      </c>
      <c r="P357" s="119">
        <v>27689.926404000002</v>
      </c>
      <c r="Q357" s="119">
        <v>58512.817803999991</v>
      </c>
      <c r="R357" s="119">
        <v>15526.913333333338</v>
      </c>
      <c r="S357" s="119">
        <v>17.3675</v>
      </c>
      <c r="T357" s="119">
        <v>271.42716746500003</v>
      </c>
      <c r="U357" s="119">
        <v>278.75448</v>
      </c>
      <c r="V357" s="119">
        <v>0</v>
      </c>
      <c r="W357" s="119">
        <f t="shared" si="22"/>
        <v>191738.45129979748</v>
      </c>
      <c r="X357" s="119">
        <v>259803.76249999998</v>
      </c>
      <c r="Y357" s="134">
        <f t="shared" si="23"/>
        <v>451542.21379979746</v>
      </c>
    </row>
    <row r="358" spans="1:25" s="116" customFormat="1" ht="13" x14ac:dyDescent="0.3">
      <c r="A358" s="116">
        <v>353</v>
      </c>
      <c r="B358" s="116" t="s">
        <v>43</v>
      </c>
      <c r="C358" s="133">
        <v>33431.166105033946</v>
      </c>
      <c r="D358" s="119">
        <v>19340.483775237724</v>
      </c>
      <c r="E358" s="119">
        <v>39351.859697999993</v>
      </c>
      <c r="F358" s="119">
        <v>7042.1124999999993</v>
      </c>
      <c r="G358" s="119">
        <v>9.9991666666666656</v>
      </c>
      <c r="H358" s="119">
        <v>131.82405831499997</v>
      </c>
      <c r="I358" s="119">
        <v>522.65636050000001</v>
      </c>
      <c r="J358" s="119">
        <v>0</v>
      </c>
      <c r="K358" s="119">
        <f t="shared" si="20"/>
        <v>99830.101663753318</v>
      </c>
      <c r="L358" s="119">
        <v>121034.71666666663</v>
      </c>
      <c r="M358" s="119">
        <f t="shared" si="21"/>
        <v>220864.81833041995</v>
      </c>
      <c r="N358" s="133">
        <v>22915.415470424166</v>
      </c>
      <c r="O358" s="119">
        <v>18195.500000000004</v>
      </c>
      <c r="P358" s="119">
        <v>13537.645062000001</v>
      </c>
      <c r="Q358" s="119">
        <v>39351.859697999993</v>
      </c>
      <c r="R358" s="119">
        <v>7042.1124999999993</v>
      </c>
      <c r="S358" s="119">
        <v>9.9991666666666656</v>
      </c>
      <c r="T358" s="119">
        <v>131.82405831499997</v>
      </c>
      <c r="U358" s="119">
        <v>522.65636050000001</v>
      </c>
      <c r="V358" s="119">
        <v>0</v>
      </c>
      <c r="W358" s="119">
        <f t="shared" si="22"/>
        <v>101707.01231590583</v>
      </c>
      <c r="X358" s="119">
        <v>121034.71666666663</v>
      </c>
      <c r="Y358" s="134">
        <f t="shared" si="23"/>
        <v>222741.72898257244</v>
      </c>
    </row>
    <row r="359" spans="1:25" s="116" customFormat="1" ht="13" x14ac:dyDescent="0.3">
      <c r="A359" s="116">
        <v>354</v>
      </c>
      <c r="B359" s="116" t="s">
        <v>43</v>
      </c>
      <c r="C359" s="133">
        <v>75168.912709895012</v>
      </c>
      <c r="D359" s="119">
        <v>26921.985118578315</v>
      </c>
      <c r="E359" s="119">
        <v>47604.621480000002</v>
      </c>
      <c r="F359" s="119">
        <v>14712.607500000004</v>
      </c>
      <c r="G359" s="119">
        <v>20.10083333333333</v>
      </c>
      <c r="H359" s="119">
        <v>261.79110341999996</v>
      </c>
      <c r="I359" s="119">
        <v>223.77047233333329</v>
      </c>
      <c r="J359" s="119">
        <v>0</v>
      </c>
      <c r="K359" s="119">
        <f t="shared" si="20"/>
        <v>164913.78921756</v>
      </c>
      <c r="L359" s="119">
        <v>246969.33499999996</v>
      </c>
      <c r="M359" s="119">
        <f t="shared" si="21"/>
        <v>411883.12421755993</v>
      </c>
      <c r="N359" s="133">
        <v>45508.020144509996</v>
      </c>
      <c r="O359" s="119">
        <v>41319.136666666658</v>
      </c>
      <c r="P359" s="119">
        <v>18012.903480000004</v>
      </c>
      <c r="Q359" s="119">
        <v>47604.621480000002</v>
      </c>
      <c r="R359" s="119">
        <v>14712.607500000004</v>
      </c>
      <c r="S359" s="119">
        <v>20.10083333333333</v>
      </c>
      <c r="T359" s="119">
        <v>261.79110341999996</v>
      </c>
      <c r="U359" s="119">
        <v>223.77047233333329</v>
      </c>
      <c r="V359" s="119">
        <v>0</v>
      </c>
      <c r="W359" s="119">
        <f t="shared" si="22"/>
        <v>167662.95168026333</v>
      </c>
      <c r="X359" s="119">
        <v>246969.33499999996</v>
      </c>
      <c r="Y359" s="134">
        <f t="shared" si="23"/>
        <v>414632.28668026329</v>
      </c>
    </row>
    <row r="360" spans="1:25" s="116" customFormat="1" ht="13" x14ac:dyDescent="0.3">
      <c r="A360" s="116">
        <v>355</v>
      </c>
      <c r="B360" s="116" t="s">
        <v>43</v>
      </c>
      <c r="C360" s="133">
        <v>159482.39633160288</v>
      </c>
      <c r="D360" s="119">
        <v>116396.57209523377</v>
      </c>
      <c r="E360" s="119">
        <v>104055.08172</v>
      </c>
      <c r="F360" s="119">
        <v>35840.174166666671</v>
      </c>
      <c r="G360" s="119">
        <v>45.917499999999997</v>
      </c>
      <c r="H360" s="119">
        <v>711.63467950999996</v>
      </c>
      <c r="I360" s="119">
        <v>775.18039599999986</v>
      </c>
      <c r="J360" s="119">
        <v>0</v>
      </c>
      <c r="K360" s="119">
        <f t="shared" si="20"/>
        <v>417306.95688901335</v>
      </c>
      <c r="L360" s="119">
        <v>620038.25416666677</v>
      </c>
      <c r="M360" s="119">
        <f t="shared" si="21"/>
        <v>1037345.2110556802</v>
      </c>
      <c r="N360" s="133">
        <v>123705.82845482166</v>
      </c>
      <c r="O360" s="119">
        <v>85827.443666666673</v>
      </c>
      <c r="P360" s="119">
        <v>82341.36</v>
      </c>
      <c r="Q360" s="119">
        <v>104055.08172</v>
      </c>
      <c r="R360" s="119">
        <v>35840.174166666671</v>
      </c>
      <c r="S360" s="119">
        <v>45.917499999999997</v>
      </c>
      <c r="T360" s="119">
        <v>711.63467950999996</v>
      </c>
      <c r="U360" s="119">
        <v>775.18039599999986</v>
      </c>
      <c r="V360" s="119">
        <v>0</v>
      </c>
      <c r="W360" s="119">
        <f t="shared" si="22"/>
        <v>433302.62058366503</v>
      </c>
      <c r="X360" s="119">
        <v>620038.25416666677</v>
      </c>
      <c r="Y360" s="134">
        <f t="shared" si="23"/>
        <v>1053340.8747503317</v>
      </c>
    </row>
    <row r="361" spans="1:25" s="116" customFormat="1" ht="13" x14ac:dyDescent="0.3">
      <c r="A361" s="116">
        <v>356</v>
      </c>
      <c r="B361" s="116" t="s">
        <v>43</v>
      </c>
      <c r="C361" s="133">
        <v>92267.129585122733</v>
      </c>
      <c r="D361" s="119">
        <v>42812.211138933948</v>
      </c>
      <c r="E361" s="119">
        <v>61103.823799999991</v>
      </c>
      <c r="F361" s="119">
        <v>16579.814166666667</v>
      </c>
      <c r="G361" s="119">
        <v>23.445833333333336</v>
      </c>
      <c r="H361" s="119">
        <v>289.78395517000001</v>
      </c>
      <c r="I361" s="119">
        <v>281.854263</v>
      </c>
      <c r="J361" s="119">
        <v>0</v>
      </c>
      <c r="K361" s="119">
        <f t="shared" si="20"/>
        <v>213358.06274222664</v>
      </c>
      <c r="L361" s="119">
        <v>279832.64166666672</v>
      </c>
      <c r="M361" s="119">
        <f t="shared" si="21"/>
        <v>493190.70440889336</v>
      </c>
      <c r="N361" s="133">
        <v>50374.110873718331</v>
      </c>
      <c r="O361" s="119">
        <v>51088.937333333335</v>
      </c>
      <c r="P361" s="119">
        <v>29988.493799999997</v>
      </c>
      <c r="Q361" s="119">
        <v>61103.823799999991</v>
      </c>
      <c r="R361" s="119">
        <v>16579.814166666667</v>
      </c>
      <c r="S361" s="119">
        <v>23.445833333333336</v>
      </c>
      <c r="T361" s="119">
        <v>289.78395517000001</v>
      </c>
      <c r="U361" s="119">
        <v>281.854263</v>
      </c>
      <c r="V361" s="119">
        <v>0</v>
      </c>
      <c r="W361" s="119">
        <f t="shared" si="22"/>
        <v>209730.26402522164</v>
      </c>
      <c r="X361" s="119">
        <v>279832.64166666672</v>
      </c>
      <c r="Y361" s="134">
        <f t="shared" si="23"/>
        <v>489562.90569188836</v>
      </c>
    </row>
    <row r="362" spans="1:25" s="116" customFormat="1" ht="13" x14ac:dyDescent="0.3">
      <c r="A362" s="116">
        <v>357</v>
      </c>
      <c r="B362" s="116" t="s">
        <v>43</v>
      </c>
      <c r="C362" s="133">
        <v>7794.9090733363846</v>
      </c>
      <c r="D362" s="119">
        <v>48651.320333605283</v>
      </c>
      <c r="E362" s="119">
        <v>47463.062013333314</v>
      </c>
      <c r="F362" s="119">
        <v>1236.2799999999997</v>
      </c>
      <c r="G362" s="119">
        <v>0</v>
      </c>
      <c r="H362" s="119">
        <v>13.776601325</v>
      </c>
      <c r="I362" s="119">
        <v>418.02394556666667</v>
      </c>
      <c r="J362" s="119">
        <v>0</v>
      </c>
      <c r="K362" s="119">
        <f t="shared" si="20"/>
        <v>105577.37196716663</v>
      </c>
      <c r="L362" s="119">
        <v>16091.889166666666</v>
      </c>
      <c r="M362" s="119">
        <f t="shared" si="21"/>
        <v>121669.26113383329</v>
      </c>
      <c r="N362" s="133">
        <v>2394.8325303291672</v>
      </c>
      <c r="O362" s="119">
        <v>4442.0173333333341</v>
      </c>
      <c r="P362" s="119">
        <v>37429.77509399999</v>
      </c>
      <c r="Q362" s="119">
        <v>47463.062013333314</v>
      </c>
      <c r="R362" s="119">
        <v>1236.2799999999997</v>
      </c>
      <c r="S362" s="119">
        <v>0</v>
      </c>
      <c r="T362" s="119">
        <v>13.776601325</v>
      </c>
      <c r="U362" s="119">
        <v>418.02394556666667</v>
      </c>
      <c r="V362" s="119">
        <v>0</v>
      </c>
      <c r="W362" s="119">
        <f t="shared" si="22"/>
        <v>93397.767517887449</v>
      </c>
      <c r="X362" s="119">
        <v>16091.889166666666</v>
      </c>
      <c r="Y362" s="134">
        <f t="shared" si="23"/>
        <v>109489.65668455411</v>
      </c>
    </row>
    <row r="363" spans="1:25" s="116" customFormat="1" ht="13" x14ac:dyDescent="0.3">
      <c r="A363" s="116">
        <v>358</v>
      </c>
      <c r="B363" s="116" t="s">
        <v>43</v>
      </c>
      <c r="C363" s="133">
        <v>285514.80575021217</v>
      </c>
      <c r="D363" s="119">
        <v>105961.07092098777</v>
      </c>
      <c r="E363" s="119">
        <v>96255.823926666693</v>
      </c>
      <c r="F363" s="119">
        <v>55563.517500000009</v>
      </c>
      <c r="G363" s="119">
        <v>80.931666666666672</v>
      </c>
      <c r="H363" s="119">
        <v>966.52235059999987</v>
      </c>
      <c r="I363" s="119">
        <v>830.7479096666666</v>
      </c>
      <c r="J363" s="119">
        <v>0</v>
      </c>
      <c r="K363" s="119">
        <f t="shared" si="20"/>
        <v>545173.42002479988</v>
      </c>
      <c r="L363" s="119">
        <v>928634.25</v>
      </c>
      <c r="M363" s="119">
        <f t="shared" si="21"/>
        <v>1473807.6700247999</v>
      </c>
      <c r="N363" s="133">
        <v>168013.80194596667</v>
      </c>
      <c r="O363" s="119">
        <v>157270.37566666669</v>
      </c>
      <c r="P363" s="119">
        <v>71574.339786000011</v>
      </c>
      <c r="Q363" s="119">
        <v>96255.823926666693</v>
      </c>
      <c r="R363" s="119">
        <v>55563.517500000009</v>
      </c>
      <c r="S363" s="119">
        <v>80.931666666666672</v>
      </c>
      <c r="T363" s="119">
        <v>966.52235059999987</v>
      </c>
      <c r="U363" s="119">
        <v>830.7479096666666</v>
      </c>
      <c r="V363" s="119">
        <v>0</v>
      </c>
      <c r="W363" s="119">
        <f t="shared" si="22"/>
        <v>550556.06075223326</v>
      </c>
      <c r="X363" s="119">
        <v>928634.25</v>
      </c>
      <c r="Y363" s="134">
        <f t="shared" si="23"/>
        <v>1479190.3107522333</v>
      </c>
    </row>
    <row r="364" spans="1:25" s="116" customFormat="1" ht="13" x14ac:dyDescent="0.3">
      <c r="A364" s="116">
        <v>359</v>
      </c>
      <c r="B364" s="116" t="s">
        <v>43</v>
      </c>
      <c r="C364" s="133">
        <v>179713.45120782018</v>
      </c>
      <c r="D364" s="119">
        <v>79004.742922463149</v>
      </c>
      <c r="E364" s="119">
        <v>82596.400000000009</v>
      </c>
      <c r="F364" s="119">
        <v>38844.051666666666</v>
      </c>
      <c r="G364" s="119">
        <v>53.200833333333328</v>
      </c>
      <c r="H364" s="119">
        <v>709.95415584999989</v>
      </c>
      <c r="I364" s="119">
        <v>566.07123233333334</v>
      </c>
      <c r="J364" s="119">
        <v>0</v>
      </c>
      <c r="K364" s="119">
        <f t="shared" si="20"/>
        <v>381487.87201846659</v>
      </c>
      <c r="L364" s="119">
        <v>654989.89500000002</v>
      </c>
      <c r="M364" s="119">
        <f t="shared" si="21"/>
        <v>1036477.7670184666</v>
      </c>
      <c r="N364" s="133">
        <v>123413.6974252583</v>
      </c>
      <c r="O364" s="119">
        <v>97796.710333333336</v>
      </c>
      <c r="P364" s="119">
        <v>53479.44</v>
      </c>
      <c r="Q364" s="119">
        <v>82596.400000000009</v>
      </c>
      <c r="R364" s="119">
        <v>38844.051666666666</v>
      </c>
      <c r="S364" s="119">
        <v>53.200833333333328</v>
      </c>
      <c r="T364" s="119">
        <v>709.95415584999989</v>
      </c>
      <c r="U364" s="119">
        <v>566.07123233333334</v>
      </c>
      <c r="V364" s="119">
        <v>0</v>
      </c>
      <c r="W364" s="119">
        <f t="shared" si="22"/>
        <v>397459.52564677491</v>
      </c>
      <c r="X364" s="119">
        <v>654989.89500000002</v>
      </c>
      <c r="Y364" s="134">
        <f t="shared" si="23"/>
        <v>1052449.420646775</v>
      </c>
    </row>
    <row r="365" spans="1:25" s="116" customFormat="1" ht="13" x14ac:dyDescent="0.3">
      <c r="A365" s="116">
        <v>360</v>
      </c>
      <c r="B365" s="116" t="s">
        <v>43</v>
      </c>
      <c r="C365" s="133">
        <v>74826.094848213994</v>
      </c>
      <c r="D365" s="119">
        <v>32427.901730116009</v>
      </c>
      <c r="E365" s="119">
        <v>52238.906500000005</v>
      </c>
      <c r="F365" s="119">
        <v>15360.280833333332</v>
      </c>
      <c r="G365" s="119">
        <v>20.224999999999998</v>
      </c>
      <c r="H365" s="119">
        <v>275.09468599000002</v>
      </c>
      <c r="I365" s="119">
        <v>261.87769766666668</v>
      </c>
      <c r="J365" s="119">
        <v>0</v>
      </c>
      <c r="K365" s="119">
        <f t="shared" si="20"/>
        <v>175410.38129532002</v>
      </c>
      <c r="L365" s="119">
        <v>257528.66250000001</v>
      </c>
      <c r="M365" s="119">
        <f t="shared" si="21"/>
        <v>432939.04379532003</v>
      </c>
      <c r="N365" s="133">
        <v>47820.62624792834</v>
      </c>
      <c r="O365" s="119">
        <v>40960.159333333337</v>
      </c>
      <c r="P365" s="119">
        <v>22124.131500000003</v>
      </c>
      <c r="Q365" s="119">
        <v>52238.906500000005</v>
      </c>
      <c r="R365" s="119">
        <v>15360.280833333332</v>
      </c>
      <c r="S365" s="119">
        <v>20.224999999999998</v>
      </c>
      <c r="T365" s="119">
        <v>275.09468599000002</v>
      </c>
      <c r="U365" s="119">
        <v>261.87769766666668</v>
      </c>
      <c r="V365" s="119">
        <v>0</v>
      </c>
      <c r="W365" s="119">
        <f t="shared" si="22"/>
        <v>179061.30179825169</v>
      </c>
      <c r="X365" s="119">
        <v>257528.66250000001</v>
      </c>
      <c r="Y365" s="134">
        <f t="shared" si="23"/>
        <v>436589.96429825167</v>
      </c>
    </row>
    <row r="366" spans="1:25" s="116" customFormat="1" ht="13" x14ac:dyDescent="0.3">
      <c r="A366" s="116">
        <v>361</v>
      </c>
      <c r="B366" s="116" t="s">
        <v>43</v>
      </c>
      <c r="C366" s="133">
        <v>94245.399546821369</v>
      </c>
      <c r="D366" s="119">
        <v>40863.094652170301</v>
      </c>
      <c r="E366" s="119">
        <v>58398.599999999984</v>
      </c>
      <c r="F366" s="119">
        <v>20200.466666666671</v>
      </c>
      <c r="G366" s="119">
        <v>24.498333333333331</v>
      </c>
      <c r="H366" s="119">
        <v>374.00404947500004</v>
      </c>
      <c r="I366" s="119">
        <v>342.89063833333336</v>
      </c>
      <c r="J366" s="119">
        <v>0</v>
      </c>
      <c r="K366" s="119">
        <f t="shared" si="20"/>
        <v>214448.95388680001</v>
      </c>
      <c r="L366" s="119">
        <v>341882.9366666667</v>
      </c>
      <c r="M366" s="119">
        <f t="shared" si="21"/>
        <v>556331.89055346674</v>
      </c>
      <c r="N366" s="133">
        <v>65014.370600404167</v>
      </c>
      <c r="O366" s="119">
        <v>51266.714666666667</v>
      </c>
      <c r="P366" s="119">
        <v>27588.599999999995</v>
      </c>
      <c r="Q366" s="119">
        <v>58398.599999999984</v>
      </c>
      <c r="R366" s="119">
        <v>20200.466666666671</v>
      </c>
      <c r="S366" s="119">
        <v>24.498333333333331</v>
      </c>
      <c r="T366" s="119">
        <v>374.00404947500004</v>
      </c>
      <c r="U366" s="119">
        <v>342.89063833333336</v>
      </c>
      <c r="V366" s="119">
        <v>0</v>
      </c>
      <c r="W366" s="119">
        <f t="shared" si="22"/>
        <v>223210.14495487916</v>
      </c>
      <c r="X366" s="119">
        <v>341882.9366666667</v>
      </c>
      <c r="Y366" s="134">
        <f t="shared" si="23"/>
        <v>565093.08162154583</v>
      </c>
    </row>
    <row r="367" spans="1:25" s="116" customFormat="1" ht="13" x14ac:dyDescent="0.3">
      <c r="A367" s="116">
        <v>362</v>
      </c>
      <c r="B367" s="116" t="s">
        <v>43</v>
      </c>
      <c r="C367" s="133">
        <v>108969.83764680104</v>
      </c>
      <c r="D367" s="119">
        <v>47256.788987902306</v>
      </c>
      <c r="E367" s="119">
        <v>64273.44804399999</v>
      </c>
      <c r="F367" s="119">
        <v>20370.547499999997</v>
      </c>
      <c r="G367" s="119">
        <v>28.329166666666666</v>
      </c>
      <c r="H367" s="119">
        <v>348.24603111000005</v>
      </c>
      <c r="I367" s="119">
        <v>331.05825866666669</v>
      </c>
      <c r="J367" s="119">
        <v>0</v>
      </c>
      <c r="K367" s="119">
        <f t="shared" si="20"/>
        <v>241578.25563514663</v>
      </c>
      <c r="L367" s="119">
        <v>336814.77666666667</v>
      </c>
      <c r="M367" s="119">
        <f t="shared" si="21"/>
        <v>578393.03230181336</v>
      </c>
      <c r="N367" s="133">
        <v>60536.768407955002</v>
      </c>
      <c r="O367" s="119">
        <v>60266.717333333334</v>
      </c>
      <c r="P367" s="119">
        <v>32800.372644000003</v>
      </c>
      <c r="Q367" s="119">
        <v>64273.44804399999</v>
      </c>
      <c r="R367" s="119">
        <v>20370.547499999997</v>
      </c>
      <c r="S367" s="119">
        <v>28.329166666666666</v>
      </c>
      <c r="T367" s="119">
        <v>348.24603111000005</v>
      </c>
      <c r="U367" s="119">
        <v>331.05825866666669</v>
      </c>
      <c r="V367" s="119">
        <v>0</v>
      </c>
      <c r="W367" s="119">
        <f t="shared" si="22"/>
        <v>238955.48738573163</v>
      </c>
      <c r="X367" s="119">
        <v>336814.77666666667</v>
      </c>
      <c r="Y367" s="134">
        <f t="shared" si="23"/>
        <v>575770.26405239827</v>
      </c>
    </row>
    <row r="368" spans="1:25" s="116" customFormat="1" ht="13" x14ac:dyDescent="0.3">
      <c r="A368" s="116">
        <v>363</v>
      </c>
      <c r="B368" s="116" t="s">
        <v>43</v>
      </c>
      <c r="C368" s="133">
        <v>499621.4820965291</v>
      </c>
      <c r="D368" s="119">
        <v>206232.94217125422</v>
      </c>
      <c r="E368" s="119">
        <v>134440.38616000002</v>
      </c>
      <c r="F368" s="119">
        <v>100961.37333333331</v>
      </c>
      <c r="G368" s="119">
        <v>131.84083333333334</v>
      </c>
      <c r="H368" s="119">
        <v>1859.8852783499999</v>
      </c>
      <c r="I368" s="119">
        <v>1632.8081300000001</v>
      </c>
      <c r="J368" s="119">
        <v>0</v>
      </c>
      <c r="K368" s="119">
        <f t="shared" si="20"/>
        <v>944880.7180027999</v>
      </c>
      <c r="L368" s="119">
        <v>1705415.2108333332</v>
      </c>
      <c r="M368" s="119">
        <f t="shared" si="21"/>
        <v>2650295.9288361333</v>
      </c>
      <c r="N368" s="133">
        <v>323310.05755317491</v>
      </c>
      <c r="O368" s="119">
        <v>273224.03066666663</v>
      </c>
      <c r="P368" s="119">
        <v>139531.60817999998</v>
      </c>
      <c r="Q368" s="119">
        <v>134440.38616000002</v>
      </c>
      <c r="R368" s="119">
        <v>100961.37333333331</v>
      </c>
      <c r="S368" s="119">
        <v>131.84083333333334</v>
      </c>
      <c r="T368" s="119">
        <v>1859.8852783499999</v>
      </c>
      <c r="U368" s="119">
        <v>1632.8081300000001</v>
      </c>
      <c r="V368" s="119">
        <v>0</v>
      </c>
      <c r="W368" s="119">
        <f t="shared" si="22"/>
        <v>975091.99013485806</v>
      </c>
      <c r="X368" s="119">
        <v>1705415.2108333332</v>
      </c>
      <c r="Y368" s="134">
        <f t="shared" si="23"/>
        <v>2680507.200968191</v>
      </c>
    </row>
    <row r="369" spans="1:25" s="116" customFormat="1" ht="13" x14ac:dyDescent="0.3">
      <c r="A369" s="116">
        <v>364</v>
      </c>
      <c r="B369" s="116" t="s">
        <v>43</v>
      </c>
      <c r="C369" s="133">
        <v>71096.87327460009</v>
      </c>
      <c r="D369" s="119">
        <v>83244.858610636584</v>
      </c>
      <c r="E369" s="119">
        <v>66243.455180000034</v>
      </c>
      <c r="F369" s="119">
        <v>13209.402499999998</v>
      </c>
      <c r="G369" s="119">
        <v>2.9583333333333335</v>
      </c>
      <c r="H369" s="119">
        <v>199.05563470999996</v>
      </c>
      <c r="I369" s="119">
        <v>462.8143036666666</v>
      </c>
      <c r="J369" s="119">
        <v>0</v>
      </c>
      <c r="K369" s="119">
        <f t="shared" si="20"/>
        <v>234459.41783694676</v>
      </c>
      <c r="L369" s="119">
        <v>214127.03416666665</v>
      </c>
      <c r="M369" s="119">
        <f t="shared" si="21"/>
        <v>448586.45200361341</v>
      </c>
      <c r="N369" s="133">
        <v>34602.504500421666</v>
      </c>
      <c r="O369" s="119">
        <v>39651.945666666659</v>
      </c>
      <c r="P369" s="119">
        <v>62180.459999999992</v>
      </c>
      <c r="Q369" s="119">
        <v>66243.455180000034</v>
      </c>
      <c r="R369" s="119">
        <v>13209.402499999998</v>
      </c>
      <c r="S369" s="119">
        <v>2.9583333333333335</v>
      </c>
      <c r="T369" s="119">
        <v>199.05563470999996</v>
      </c>
      <c r="U369" s="119">
        <v>462.8143036666666</v>
      </c>
      <c r="V369" s="119">
        <v>0</v>
      </c>
      <c r="W369" s="119">
        <f t="shared" si="22"/>
        <v>216552.59611879839</v>
      </c>
      <c r="X369" s="119">
        <v>214127.03416666665</v>
      </c>
      <c r="Y369" s="134">
        <f t="shared" si="23"/>
        <v>430679.63028546504</v>
      </c>
    </row>
    <row r="370" spans="1:25" s="116" customFormat="1" ht="13" x14ac:dyDescent="0.3">
      <c r="A370" s="116">
        <v>365</v>
      </c>
      <c r="B370" s="116" t="s">
        <v>43</v>
      </c>
      <c r="C370" s="133">
        <v>31488.314910902049</v>
      </c>
      <c r="D370" s="119">
        <v>47111.178664067294</v>
      </c>
      <c r="E370" s="119">
        <v>66768.729714000001</v>
      </c>
      <c r="F370" s="119">
        <v>8157.1041666666642</v>
      </c>
      <c r="G370" s="119">
        <v>28.719166666666663</v>
      </c>
      <c r="H370" s="119">
        <v>129.23121710800001</v>
      </c>
      <c r="I370" s="119">
        <v>398.75160499999993</v>
      </c>
      <c r="J370" s="119">
        <v>0</v>
      </c>
      <c r="K370" s="119">
        <f t="shared" si="20"/>
        <v>154082.02944441067</v>
      </c>
      <c r="L370" s="119">
        <v>138578.8075</v>
      </c>
      <c r="M370" s="119">
        <f t="shared" si="21"/>
        <v>292660.83694441069</v>
      </c>
      <c r="N370" s="133">
        <v>22464.693240607332</v>
      </c>
      <c r="O370" s="119">
        <v>17078.452333333331</v>
      </c>
      <c r="P370" s="119">
        <v>35014.019814000007</v>
      </c>
      <c r="Q370" s="119">
        <v>66768.729714000001</v>
      </c>
      <c r="R370" s="119">
        <v>8157.1041666666642</v>
      </c>
      <c r="S370" s="119">
        <v>28.719166666666663</v>
      </c>
      <c r="T370" s="119">
        <v>129.23121710800001</v>
      </c>
      <c r="U370" s="119">
        <v>398.75160499999993</v>
      </c>
      <c r="V370" s="119">
        <v>0</v>
      </c>
      <c r="W370" s="119">
        <f t="shared" si="22"/>
        <v>150039.701257382</v>
      </c>
      <c r="X370" s="119">
        <v>138578.8075</v>
      </c>
      <c r="Y370" s="134">
        <f t="shared" si="23"/>
        <v>288618.50875738199</v>
      </c>
    </row>
    <row r="371" spans="1:25" s="116" customFormat="1" ht="13" x14ac:dyDescent="0.3">
      <c r="A371" s="116">
        <v>366</v>
      </c>
      <c r="B371" s="116" t="s">
        <v>43</v>
      </c>
      <c r="C371" s="133">
        <v>179947.60961315825</v>
      </c>
      <c r="D371" s="119">
        <v>76040.800053926752</v>
      </c>
      <c r="E371" s="119">
        <v>81635.199999999983</v>
      </c>
      <c r="F371" s="119">
        <v>35033.555833333325</v>
      </c>
      <c r="G371" s="119">
        <v>46.61249999999999</v>
      </c>
      <c r="H371" s="119">
        <v>614.30247575500005</v>
      </c>
      <c r="I371" s="119">
        <v>535.62127566666675</v>
      </c>
      <c r="J371" s="119">
        <v>0</v>
      </c>
      <c r="K371" s="119">
        <f t="shared" si="20"/>
        <v>373853.70175184001</v>
      </c>
      <c r="L371" s="119">
        <v>586618.74999999988</v>
      </c>
      <c r="M371" s="119">
        <f t="shared" si="21"/>
        <v>960472.45175183984</v>
      </c>
      <c r="N371" s="133">
        <v>106786.24703541082</v>
      </c>
      <c r="O371" s="119">
        <v>99060.17766666667</v>
      </c>
      <c r="P371" s="119">
        <v>52206.12</v>
      </c>
      <c r="Q371" s="119">
        <v>81635.199999999983</v>
      </c>
      <c r="R371" s="119">
        <v>35033.555833333325</v>
      </c>
      <c r="S371" s="119">
        <v>46.61249999999999</v>
      </c>
      <c r="T371" s="119">
        <v>614.30247575500005</v>
      </c>
      <c r="U371" s="119">
        <v>535.62127566666675</v>
      </c>
      <c r="V371" s="119">
        <v>0</v>
      </c>
      <c r="W371" s="119">
        <f t="shared" si="22"/>
        <v>375917.83678683249</v>
      </c>
      <c r="X371" s="119">
        <v>586618.74999999988</v>
      </c>
      <c r="Y371" s="134">
        <f t="shared" si="23"/>
        <v>962536.58678683243</v>
      </c>
    </row>
    <row r="372" spans="1:25" s="116" customFormat="1" ht="13" x14ac:dyDescent="0.3">
      <c r="A372" s="116">
        <v>367</v>
      </c>
      <c r="B372" s="116" t="s">
        <v>43</v>
      </c>
      <c r="C372" s="133">
        <v>20295.196339333266</v>
      </c>
      <c r="D372" s="119">
        <v>13003.558474777732</v>
      </c>
      <c r="E372" s="119">
        <v>18792.866999999998</v>
      </c>
      <c r="F372" s="119">
        <v>4767.2775000000001</v>
      </c>
      <c r="G372" s="119">
        <v>8.49</v>
      </c>
      <c r="H372" s="119">
        <v>86.425239032999983</v>
      </c>
      <c r="I372" s="119">
        <v>96.894751966666661</v>
      </c>
      <c r="J372" s="119">
        <v>0</v>
      </c>
      <c r="K372" s="119">
        <f t="shared" si="20"/>
        <v>57050.709305110664</v>
      </c>
      <c r="L372" s="119">
        <v>81898.886666666658</v>
      </c>
      <c r="M372" s="119">
        <f t="shared" si="21"/>
        <v>138949.59597177734</v>
      </c>
      <c r="N372" s="133">
        <v>15023.587385236502</v>
      </c>
      <c r="O372" s="119">
        <v>10970.754000000001</v>
      </c>
      <c r="P372" s="119">
        <v>9125.4600000000028</v>
      </c>
      <c r="Q372" s="119">
        <v>18792.866999999998</v>
      </c>
      <c r="R372" s="119">
        <v>4767.2775000000001</v>
      </c>
      <c r="S372" s="119">
        <v>8.49</v>
      </c>
      <c r="T372" s="119">
        <v>86.425239032999983</v>
      </c>
      <c r="U372" s="119">
        <v>96.894751966666661</v>
      </c>
      <c r="V372" s="119">
        <v>0</v>
      </c>
      <c r="W372" s="119">
        <f t="shared" si="22"/>
        <v>58871.755876236173</v>
      </c>
      <c r="X372" s="119">
        <v>81898.886666666658</v>
      </c>
      <c r="Y372" s="134">
        <f t="shared" si="23"/>
        <v>140770.64254290285</v>
      </c>
    </row>
    <row r="373" spans="1:25" s="116" customFormat="1" ht="13" x14ac:dyDescent="0.3">
      <c r="A373" s="116">
        <v>368</v>
      </c>
      <c r="B373" s="116" t="s">
        <v>43</v>
      </c>
      <c r="C373" s="133">
        <v>285279.8919851479</v>
      </c>
      <c r="D373" s="119">
        <v>106174.67220393545</v>
      </c>
      <c r="E373" s="119">
        <v>96498.326379999999</v>
      </c>
      <c r="F373" s="119">
        <v>55222.59916666666</v>
      </c>
      <c r="G373" s="119">
        <v>73.086666666666659</v>
      </c>
      <c r="H373" s="119">
        <v>951.80860324999992</v>
      </c>
      <c r="I373" s="119">
        <v>872.52386100000001</v>
      </c>
      <c r="J373" s="119">
        <v>0</v>
      </c>
      <c r="K373" s="119">
        <f t="shared" si="20"/>
        <v>545072.90886666661</v>
      </c>
      <c r="L373" s="119">
        <v>912900.86499999987</v>
      </c>
      <c r="M373" s="119">
        <f t="shared" si="21"/>
        <v>1457973.7738666665</v>
      </c>
      <c r="N373" s="133">
        <v>165456.06219829165</v>
      </c>
      <c r="O373" s="119">
        <v>157304.70300000001</v>
      </c>
      <c r="P373" s="119">
        <v>71895.587417999996</v>
      </c>
      <c r="Q373" s="119">
        <v>96498.326379999999</v>
      </c>
      <c r="R373" s="119">
        <v>55222.59916666666</v>
      </c>
      <c r="S373" s="119">
        <v>73.086666666666659</v>
      </c>
      <c r="T373" s="119">
        <v>951.80860324999992</v>
      </c>
      <c r="U373" s="119">
        <v>872.52386100000001</v>
      </c>
      <c r="V373" s="119">
        <v>0</v>
      </c>
      <c r="W373" s="119">
        <f t="shared" si="22"/>
        <v>548274.69729387481</v>
      </c>
      <c r="X373" s="119">
        <v>912900.86499999987</v>
      </c>
      <c r="Y373" s="134">
        <f t="shared" si="23"/>
        <v>1461175.5622938746</v>
      </c>
    </row>
    <row r="374" spans="1:25" s="116" customFormat="1" ht="13" x14ac:dyDescent="0.3">
      <c r="A374" s="116">
        <v>369</v>
      </c>
      <c r="B374" s="116" t="s">
        <v>43</v>
      </c>
      <c r="C374" s="133">
        <v>217.26620225821594</v>
      </c>
      <c r="D374" s="119">
        <v>220.25342457511738</v>
      </c>
      <c r="E374" s="119">
        <v>268.31974000000008</v>
      </c>
      <c r="F374" s="119">
        <v>48.879166666666663</v>
      </c>
      <c r="G374" s="119">
        <v>0.1575</v>
      </c>
      <c r="H374" s="119">
        <v>0.9309805000000001</v>
      </c>
      <c r="I374" s="119">
        <v>3.4333333333333336</v>
      </c>
      <c r="J374" s="119">
        <v>0</v>
      </c>
      <c r="K374" s="119">
        <f t="shared" si="20"/>
        <v>759.24034733333326</v>
      </c>
      <c r="L374" s="119">
        <v>906.01833333333343</v>
      </c>
      <c r="M374" s="119">
        <f t="shared" si="21"/>
        <v>1665.2586806666668</v>
      </c>
      <c r="N374" s="133">
        <v>161.83544358333333</v>
      </c>
      <c r="O374" s="119">
        <v>117.37733333333334</v>
      </c>
      <c r="P374" s="119">
        <v>160.22610000000003</v>
      </c>
      <c r="Q374" s="119">
        <v>268.31974000000008</v>
      </c>
      <c r="R374" s="119">
        <v>48.879166666666663</v>
      </c>
      <c r="S374" s="119">
        <v>0.1575</v>
      </c>
      <c r="T374" s="119">
        <v>0.9309805000000001</v>
      </c>
      <c r="U374" s="119">
        <v>3.4333333333333336</v>
      </c>
      <c r="V374" s="119">
        <v>0</v>
      </c>
      <c r="W374" s="119">
        <f t="shared" si="22"/>
        <v>761.15959741666677</v>
      </c>
      <c r="X374" s="119">
        <v>906.01833333333343</v>
      </c>
      <c r="Y374" s="134">
        <f t="shared" si="23"/>
        <v>1667.1779307500001</v>
      </c>
    </row>
    <row r="375" spans="1:25" s="116" customFormat="1" ht="13" x14ac:dyDescent="0.3">
      <c r="A375" s="116">
        <v>370</v>
      </c>
      <c r="B375" s="116" t="s">
        <v>43</v>
      </c>
      <c r="C375" s="133">
        <v>254.62710987793426</v>
      </c>
      <c r="D375" s="119">
        <v>175.0398607887324</v>
      </c>
      <c r="E375" s="119">
        <v>279.32929999999993</v>
      </c>
      <c r="F375" s="119">
        <v>48.299166666666672</v>
      </c>
      <c r="G375" s="119">
        <v>0.1225</v>
      </c>
      <c r="H375" s="119">
        <v>0.95846199999999993</v>
      </c>
      <c r="I375" s="119">
        <v>1.0064666666666666</v>
      </c>
      <c r="J375" s="119">
        <v>0</v>
      </c>
      <c r="K375" s="119">
        <f t="shared" si="20"/>
        <v>759.38286599999992</v>
      </c>
      <c r="L375" s="119">
        <v>915.14916666666659</v>
      </c>
      <c r="M375" s="119">
        <f t="shared" si="21"/>
        <v>1674.5320326666665</v>
      </c>
      <c r="N375" s="133">
        <v>166.61264433333332</v>
      </c>
      <c r="O375" s="119">
        <v>139.12133333333335</v>
      </c>
      <c r="P375" s="119">
        <v>125.01330000000002</v>
      </c>
      <c r="Q375" s="119">
        <v>279.32929999999993</v>
      </c>
      <c r="R375" s="119">
        <v>48.299166666666672</v>
      </c>
      <c r="S375" s="119">
        <v>0.1225</v>
      </c>
      <c r="T375" s="119">
        <v>0.95846199999999993</v>
      </c>
      <c r="U375" s="119">
        <v>1.0064666666666666</v>
      </c>
      <c r="V375" s="119">
        <v>0</v>
      </c>
      <c r="W375" s="119">
        <f t="shared" si="22"/>
        <v>760.46317299999998</v>
      </c>
      <c r="X375" s="119">
        <v>915.14916666666659</v>
      </c>
      <c r="Y375" s="134">
        <f t="shared" si="23"/>
        <v>1675.6123396666667</v>
      </c>
    </row>
    <row r="376" spans="1:25" s="116" customFormat="1" ht="13" x14ac:dyDescent="0.3">
      <c r="A376" s="116">
        <v>371</v>
      </c>
      <c r="B376" s="116" t="s">
        <v>43</v>
      </c>
      <c r="C376" s="133">
        <v>82353.405266797519</v>
      </c>
      <c r="D376" s="119">
        <v>39076.893701280824</v>
      </c>
      <c r="E376" s="119">
        <v>58159.38</v>
      </c>
      <c r="F376" s="119">
        <v>15372.649166666668</v>
      </c>
      <c r="G376" s="119">
        <v>21.470000000000002</v>
      </c>
      <c r="H376" s="119">
        <v>264.09118073500002</v>
      </c>
      <c r="I376" s="119">
        <v>263.32335166666667</v>
      </c>
      <c r="J376" s="119">
        <v>0</v>
      </c>
      <c r="K376" s="119">
        <f t="shared" si="20"/>
        <v>195511.2126671467</v>
      </c>
      <c r="L376" s="119">
        <v>254461.79666666663</v>
      </c>
      <c r="M376" s="119">
        <f t="shared" si="21"/>
        <v>449973.00933381333</v>
      </c>
      <c r="N376" s="133">
        <v>45907.850251100834</v>
      </c>
      <c r="O376" s="119">
        <v>45535.610333333323</v>
      </c>
      <c r="P376" s="119">
        <v>27376.38</v>
      </c>
      <c r="Q376" s="119">
        <v>58159.38</v>
      </c>
      <c r="R376" s="119">
        <v>15372.649166666668</v>
      </c>
      <c r="S376" s="119">
        <v>21.470000000000002</v>
      </c>
      <c r="T376" s="119">
        <v>264.09118073500002</v>
      </c>
      <c r="U376" s="119">
        <v>263.32335166666667</v>
      </c>
      <c r="V376" s="119">
        <v>0</v>
      </c>
      <c r="W376" s="119">
        <f t="shared" si="22"/>
        <v>192900.75428350252</v>
      </c>
      <c r="X376" s="119">
        <v>254461.79666666663</v>
      </c>
      <c r="Y376" s="134">
        <f t="shared" si="23"/>
        <v>447362.55095016916</v>
      </c>
    </row>
    <row r="377" spans="1:25" s="116" customFormat="1" ht="13" x14ac:dyDescent="0.3">
      <c r="A377" s="116">
        <v>372</v>
      </c>
      <c r="B377" s="116" t="s">
        <v>43</v>
      </c>
      <c r="C377" s="133">
        <v>18578.513405272453</v>
      </c>
      <c r="D377" s="119">
        <v>10490.785276656376</v>
      </c>
      <c r="E377" s="119">
        <v>3643.0656400000003</v>
      </c>
      <c r="F377" s="119">
        <v>3444.2224999999999</v>
      </c>
      <c r="G377" s="119">
        <v>4.7583333333333329</v>
      </c>
      <c r="H377" s="119">
        <v>63.546232136500009</v>
      </c>
      <c r="I377" s="119">
        <v>74.287151866666676</v>
      </c>
      <c r="J377" s="119">
        <v>0</v>
      </c>
      <c r="K377" s="119">
        <f t="shared" si="20"/>
        <v>36299.178539265318</v>
      </c>
      <c r="L377" s="119">
        <v>59122.579166666663</v>
      </c>
      <c r="M377" s="119">
        <f t="shared" si="21"/>
        <v>95421.757705931988</v>
      </c>
      <c r="N377" s="133">
        <v>11046.453353061583</v>
      </c>
      <c r="O377" s="119">
        <v>10225.921333333334</v>
      </c>
      <c r="P377" s="119">
        <v>7427.699999999998</v>
      </c>
      <c r="Q377" s="119">
        <v>3643.0656400000003</v>
      </c>
      <c r="R377" s="119">
        <v>3444.2224999999999</v>
      </c>
      <c r="S377" s="119">
        <v>4.7583333333333329</v>
      </c>
      <c r="T377" s="119">
        <v>63.546232136500009</v>
      </c>
      <c r="U377" s="119">
        <v>74.287151866666676</v>
      </c>
      <c r="V377" s="119">
        <v>0</v>
      </c>
      <c r="W377" s="119">
        <f t="shared" si="22"/>
        <v>35929.954543731408</v>
      </c>
      <c r="X377" s="119">
        <v>59122.579166666663</v>
      </c>
      <c r="Y377" s="134">
        <f t="shared" si="23"/>
        <v>95052.533710398071</v>
      </c>
    </row>
    <row r="378" spans="1:25" s="116" customFormat="1" ht="13" x14ac:dyDescent="0.3">
      <c r="A378" s="116">
        <v>373</v>
      </c>
      <c r="B378" s="116" t="s">
        <v>43</v>
      </c>
      <c r="C378" s="133">
        <v>50.182481605633804</v>
      </c>
      <c r="D378" s="119">
        <v>9435.0912253943661</v>
      </c>
      <c r="E378" s="119">
        <v>10004.861973333334</v>
      </c>
      <c r="F378" s="119">
        <v>323.12833333333339</v>
      </c>
      <c r="G378" s="119">
        <v>0</v>
      </c>
      <c r="H378" s="119">
        <v>2.519771</v>
      </c>
      <c r="I378" s="119">
        <v>130.40316666666669</v>
      </c>
      <c r="J378" s="119">
        <v>0</v>
      </c>
      <c r="K378" s="119">
        <f t="shared" si="20"/>
        <v>19946.186951333333</v>
      </c>
      <c r="L378" s="119">
        <v>4336.75</v>
      </c>
      <c r="M378" s="119">
        <f t="shared" si="21"/>
        <v>24282.936951333333</v>
      </c>
      <c r="N378" s="133">
        <v>438.02019216666667</v>
      </c>
      <c r="O378" s="119">
        <v>0</v>
      </c>
      <c r="P378" s="119">
        <v>7260.4785000000002</v>
      </c>
      <c r="Q378" s="119">
        <v>10004.861973333334</v>
      </c>
      <c r="R378" s="119">
        <v>323.12833333333339</v>
      </c>
      <c r="S378" s="119">
        <v>0</v>
      </c>
      <c r="T378" s="119">
        <v>2.519771</v>
      </c>
      <c r="U378" s="119">
        <v>130.40316666666669</v>
      </c>
      <c r="V378" s="119">
        <v>0</v>
      </c>
      <c r="W378" s="119">
        <f t="shared" si="22"/>
        <v>18159.411936500001</v>
      </c>
      <c r="X378" s="119">
        <v>4336.75</v>
      </c>
      <c r="Y378" s="134">
        <f t="shared" si="23"/>
        <v>22496.161936500001</v>
      </c>
    </row>
    <row r="379" spans="1:25" s="116" customFormat="1" ht="13" x14ac:dyDescent="0.3">
      <c r="A379" s="116">
        <v>374</v>
      </c>
      <c r="B379" s="116" t="s">
        <v>43</v>
      </c>
      <c r="C379" s="133">
        <v>70286.330555014079</v>
      </c>
      <c r="D379" s="119">
        <v>36571.535121319248</v>
      </c>
      <c r="E379" s="119">
        <v>12220.394433333329</v>
      </c>
      <c r="F379" s="119">
        <v>14275.809166666664</v>
      </c>
      <c r="G379" s="119">
        <v>13.383333333333333</v>
      </c>
      <c r="H379" s="119">
        <v>281.99572900000004</v>
      </c>
      <c r="I379" s="119">
        <v>448.9996666666666</v>
      </c>
      <c r="J379" s="119">
        <v>0</v>
      </c>
      <c r="K379" s="119">
        <f t="shared" si="20"/>
        <v>134098.44800533331</v>
      </c>
      <c r="L379" s="119">
        <v>245564.74916666665</v>
      </c>
      <c r="M379" s="119">
        <f t="shared" si="21"/>
        <v>379663.19717199996</v>
      </c>
      <c r="N379" s="133">
        <v>49020.257557833342</v>
      </c>
      <c r="O379" s="119">
        <v>38197.564000000006</v>
      </c>
      <c r="P379" s="119">
        <v>25251.193199999998</v>
      </c>
      <c r="Q379" s="119">
        <v>12220.394433333329</v>
      </c>
      <c r="R379" s="119">
        <v>14275.809166666664</v>
      </c>
      <c r="S379" s="119">
        <v>13.383333333333333</v>
      </c>
      <c r="T379" s="119">
        <v>281.99572900000004</v>
      </c>
      <c r="U379" s="119">
        <v>448.9996666666666</v>
      </c>
      <c r="V379" s="119">
        <v>0</v>
      </c>
      <c r="W379" s="119">
        <f t="shared" si="22"/>
        <v>139709.59708683332</v>
      </c>
      <c r="X379" s="119">
        <v>245564.74916666665</v>
      </c>
      <c r="Y379" s="134">
        <f t="shared" si="23"/>
        <v>385274.34625349997</v>
      </c>
    </row>
    <row r="380" spans="1:25" s="116" customFormat="1" ht="13" x14ac:dyDescent="0.3">
      <c r="A380" s="116">
        <v>375</v>
      </c>
      <c r="B380" s="116" t="s">
        <v>43</v>
      </c>
      <c r="C380" s="133">
        <v>192123.66784702087</v>
      </c>
      <c r="D380" s="119">
        <v>69775.101558752489</v>
      </c>
      <c r="E380" s="119">
        <v>78105.229786666649</v>
      </c>
      <c r="F380" s="119">
        <v>35766.733333333337</v>
      </c>
      <c r="G380" s="119">
        <v>51.498333333333328</v>
      </c>
      <c r="H380" s="119">
        <v>598.94344932000001</v>
      </c>
      <c r="I380" s="119">
        <v>556.23721599999999</v>
      </c>
      <c r="J380" s="119">
        <v>0</v>
      </c>
      <c r="K380" s="119">
        <f t="shared" si="20"/>
        <v>376977.41152442666</v>
      </c>
      <c r="L380" s="119">
        <v>590290.3866666666</v>
      </c>
      <c r="M380" s="119">
        <f t="shared" si="21"/>
        <v>967267.79819109326</v>
      </c>
      <c r="N380" s="133">
        <v>104116.33627346001</v>
      </c>
      <c r="O380" s="119">
        <v>106432.652</v>
      </c>
      <c r="P380" s="119">
        <v>47529.901032000002</v>
      </c>
      <c r="Q380" s="119">
        <v>78105.229786666649</v>
      </c>
      <c r="R380" s="119">
        <v>35766.733333333337</v>
      </c>
      <c r="S380" s="119">
        <v>51.498333333333328</v>
      </c>
      <c r="T380" s="119">
        <v>598.94344932000001</v>
      </c>
      <c r="U380" s="119">
        <v>556.23721599999999</v>
      </c>
      <c r="V380" s="119">
        <v>0</v>
      </c>
      <c r="W380" s="119">
        <f t="shared" si="22"/>
        <v>373157.53142411332</v>
      </c>
      <c r="X380" s="119">
        <v>590290.3866666666</v>
      </c>
      <c r="Y380" s="134">
        <f t="shared" si="23"/>
        <v>963447.91809077992</v>
      </c>
    </row>
    <row r="381" spans="1:25" s="116" customFormat="1" ht="13" x14ac:dyDescent="0.3">
      <c r="A381" s="116">
        <v>376</v>
      </c>
      <c r="B381" s="116" t="s">
        <v>43</v>
      </c>
      <c r="C381" s="133">
        <v>78120.03047565445</v>
      </c>
      <c r="D381" s="119">
        <v>53395.879057745537</v>
      </c>
      <c r="E381" s="119">
        <v>68363.348083999983</v>
      </c>
      <c r="F381" s="119">
        <v>21209.405833333334</v>
      </c>
      <c r="G381" s="119">
        <v>23.091666666666669</v>
      </c>
      <c r="H381" s="119">
        <v>453.06604820000001</v>
      </c>
      <c r="I381" s="119">
        <v>478.91790466666663</v>
      </c>
      <c r="J381" s="119">
        <v>0</v>
      </c>
      <c r="K381" s="119">
        <f t="shared" si="20"/>
        <v>222043.73907026663</v>
      </c>
      <c r="L381" s="119">
        <v>381459.48833333334</v>
      </c>
      <c r="M381" s="119">
        <f t="shared" si="21"/>
        <v>603503.2274036</v>
      </c>
      <c r="N381" s="133">
        <v>78757.981378766664</v>
      </c>
      <c r="O381" s="119">
        <v>40812.229666666666</v>
      </c>
      <c r="P381" s="119">
        <v>36428.658684000002</v>
      </c>
      <c r="Q381" s="119">
        <v>68363.348083999983</v>
      </c>
      <c r="R381" s="119">
        <v>21209.405833333334</v>
      </c>
      <c r="S381" s="119">
        <v>23.091666666666669</v>
      </c>
      <c r="T381" s="119">
        <v>453.06604820000001</v>
      </c>
      <c r="U381" s="119">
        <v>478.91790466666663</v>
      </c>
      <c r="V381" s="119">
        <v>0</v>
      </c>
      <c r="W381" s="119">
        <f t="shared" si="22"/>
        <v>246526.69926629998</v>
      </c>
      <c r="X381" s="119">
        <v>381459.48833333334</v>
      </c>
      <c r="Y381" s="134">
        <f t="shared" si="23"/>
        <v>627986.18759963335</v>
      </c>
    </row>
    <row r="382" spans="1:25" s="116" customFormat="1" ht="13" x14ac:dyDescent="0.3">
      <c r="A382" s="116">
        <v>377</v>
      </c>
      <c r="B382" s="116" t="s">
        <v>43</v>
      </c>
      <c r="C382" s="133">
        <v>99651.738784019384</v>
      </c>
      <c r="D382" s="119">
        <v>43728.903188235614</v>
      </c>
      <c r="E382" s="119">
        <v>61431.141437999991</v>
      </c>
      <c r="F382" s="119">
        <v>19192.858333333334</v>
      </c>
      <c r="G382" s="119">
        <v>21.85083333333333</v>
      </c>
      <c r="H382" s="119">
        <v>329.10659126500002</v>
      </c>
      <c r="I382" s="119">
        <v>306.74490699999996</v>
      </c>
      <c r="J382" s="119">
        <v>0</v>
      </c>
      <c r="K382" s="119">
        <f t="shared" si="20"/>
        <v>224662.34407518664</v>
      </c>
      <c r="L382" s="119">
        <v>311957.64666666667</v>
      </c>
      <c r="M382" s="119">
        <f t="shared" si="21"/>
        <v>536619.99074185337</v>
      </c>
      <c r="N382" s="133">
        <v>57209.695781565832</v>
      </c>
      <c r="O382" s="119">
        <v>54988.109666666678</v>
      </c>
      <c r="P382" s="119">
        <v>30278.868137999987</v>
      </c>
      <c r="Q382" s="119">
        <v>61431.141437999991</v>
      </c>
      <c r="R382" s="119">
        <v>19192.858333333334</v>
      </c>
      <c r="S382" s="119">
        <v>21.85083333333333</v>
      </c>
      <c r="T382" s="119">
        <v>329.10659126500002</v>
      </c>
      <c r="U382" s="119">
        <v>306.74490699999996</v>
      </c>
      <c r="V382" s="119">
        <v>0</v>
      </c>
      <c r="W382" s="119">
        <f t="shared" si="22"/>
        <v>223758.37568916415</v>
      </c>
      <c r="X382" s="119">
        <v>311957.64666666667</v>
      </c>
      <c r="Y382" s="134">
        <f t="shared" si="23"/>
        <v>535716.02235583076</v>
      </c>
    </row>
    <row r="383" spans="1:25" s="116" customFormat="1" ht="13" x14ac:dyDescent="0.3">
      <c r="A383" s="116">
        <v>378</v>
      </c>
      <c r="B383" s="116" t="s">
        <v>43</v>
      </c>
      <c r="C383" s="133">
        <v>66465.492531541167</v>
      </c>
      <c r="D383" s="119">
        <v>26274.308961270493</v>
      </c>
      <c r="E383" s="119">
        <v>47527.137236000002</v>
      </c>
      <c r="F383" s="119">
        <v>12867.564166666665</v>
      </c>
      <c r="G383" s="119">
        <v>18.315000000000001</v>
      </c>
      <c r="H383" s="119">
        <v>221.16350693499999</v>
      </c>
      <c r="I383" s="119">
        <v>210.68044333333333</v>
      </c>
      <c r="J383" s="119">
        <v>0</v>
      </c>
      <c r="K383" s="119">
        <f t="shared" si="20"/>
        <v>153584.66184574668</v>
      </c>
      <c r="L383" s="119">
        <v>213403.65583333329</v>
      </c>
      <c r="M383" s="119">
        <f t="shared" si="21"/>
        <v>366988.31767907995</v>
      </c>
      <c r="N383" s="133">
        <v>38445.589622200823</v>
      </c>
      <c r="O383" s="119">
        <v>36656.357333333333</v>
      </c>
      <c r="P383" s="119">
        <v>17944.164635999998</v>
      </c>
      <c r="Q383" s="119">
        <v>47527.137236000002</v>
      </c>
      <c r="R383" s="119">
        <v>12867.564166666665</v>
      </c>
      <c r="S383" s="119">
        <v>18.315000000000001</v>
      </c>
      <c r="T383" s="119">
        <v>221.16350693499999</v>
      </c>
      <c r="U383" s="119">
        <v>210.68044333333333</v>
      </c>
      <c r="V383" s="119">
        <v>0</v>
      </c>
      <c r="W383" s="119">
        <f t="shared" si="22"/>
        <v>153890.9719444692</v>
      </c>
      <c r="X383" s="119">
        <v>213403.65583333329</v>
      </c>
      <c r="Y383" s="134">
        <f t="shared" si="23"/>
        <v>367294.62777780253</v>
      </c>
    </row>
    <row r="384" spans="1:25" s="116" customFormat="1" ht="13" x14ac:dyDescent="0.3">
      <c r="A384" s="116">
        <v>379</v>
      </c>
      <c r="B384" s="116" t="s">
        <v>43</v>
      </c>
      <c r="C384" s="133">
        <v>42282.419127649155</v>
      </c>
      <c r="D384" s="119">
        <v>48290.232805995845</v>
      </c>
      <c r="E384" s="119">
        <v>64017.381699999998</v>
      </c>
      <c r="F384" s="119">
        <v>9904.2000000000007</v>
      </c>
      <c r="G384" s="119">
        <v>10.830833333333331</v>
      </c>
      <c r="H384" s="119">
        <v>274.15195743499999</v>
      </c>
      <c r="I384" s="119">
        <v>383.13033300000001</v>
      </c>
      <c r="J384" s="119">
        <v>0</v>
      </c>
      <c r="K384" s="119">
        <f t="shared" si="20"/>
        <v>165162.34675741335</v>
      </c>
      <c r="L384" s="119">
        <v>198126.08749999999</v>
      </c>
      <c r="M384" s="119">
        <f t="shared" si="21"/>
        <v>363288.43425741338</v>
      </c>
      <c r="N384" s="133">
        <v>47656.748600784165</v>
      </c>
      <c r="O384" s="119">
        <v>21749.285000000003</v>
      </c>
      <c r="P384" s="119">
        <v>34385.495699999992</v>
      </c>
      <c r="Q384" s="119">
        <v>64017.381699999998</v>
      </c>
      <c r="R384" s="119">
        <v>9904.2000000000007</v>
      </c>
      <c r="S384" s="119">
        <v>10.830833333333331</v>
      </c>
      <c r="T384" s="119">
        <v>274.15195743499999</v>
      </c>
      <c r="U384" s="119">
        <v>383.13033300000001</v>
      </c>
      <c r="V384" s="119">
        <v>0</v>
      </c>
      <c r="W384" s="119">
        <f t="shared" si="22"/>
        <v>178381.22412455254</v>
      </c>
      <c r="X384" s="119">
        <v>198126.08749999999</v>
      </c>
      <c r="Y384" s="134">
        <f t="shared" si="23"/>
        <v>376507.31162455253</v>
      </c>
    </row>
    <row r="385" spans="1:25" s="116" customFormat="1" ht="13" x14ac:dyDescent="0.3">
      <c r="A385" s="116">
        <v>380</v>
      </c>
      <c r="B385" s="116" t="s">
        <v>43</v>
      </c>
      <c r="C385" s="133">
        <v>52331.228936833708</v>
      </c>
      <c r="D385" s="119">
        <v>45179.251984162955</v>
      </c>
      <c r="E385" s="119">
        <v>64618.319999999985</v>
      </c>
      <c r="F385" s="119">
        <v>9494.5108333333337</v>
      </c>
      <c r="G385" s="119">
        <v>12.911666666666667</v>
      </c>
      <c r="H385" s="119">
        <v>168.35886399</v>
      </c>
      <c r="I385" s="119">
        <v>198.61865333333333</v>
      </c>
      <c r="J385" s="119">
        <v>0</v>
      </c>
      <c r="K385" s="119">
        <f t="shared" si="20"/>
        <v>172003.20093831996</v>
      </c>
      <c r="L385" s="119">
        <v>159134.20249999998</v>
      </c>
      <c r="M385" s="119">
        <f t="shared" si="21"/>
        <v>331137.40343831992</v>
      </c>
      <c r="N385" s="133">
        <v>29266.382523594995</v>
      </c>
      <c r="O385" s="119">
        <v>28929.083333333332</v>
      </c>
      <c r="P385" s="119">
        <v>33106.32</v>
      </c>
      <c r="Q385" s="119">
        <v>64618.319999999985</v>
      </c>
      <c r="R385" s="119">
        <v>9494.5108333333337</v>
      </c>
      <c r="S385" s="119">
        <v>12.911666666666667</v>
      </c>
      <c r="T385" s="119">
        <v>168.35886399</v>
      </c>
      <c r="U385" s="119">
        <v>198.61865333333333</v>
      </c>
      <c r="V385" s="119">
        <v>0</v>
      </c>
      <c r="W385" s="119">
        <f t="shared" si="22"/>
        <v>165794.50587425163</v>
      </c>
      <c r="X385" s="119">
        <v>159134.20249999998</v>
      </c>
      <c r="Y385" s="134">
        <f t="shared" si="23"/>
        <v>324928.70837425161</v>
      </c>
    </row>
    <row r="386" spans="1:25" s="116" customFormat="1" ht="13" x14ac:dyDescent="0.3">
      <c r="A386" s="116">
        <v>381</v>
      </c>
      <c r="B386" s="116" t="s">
        <v>43</v>
      </c>
      <c r="C386" s="133">
        <v>123599.84142383774</v>
      </c>
      <c r="D386" s="119">
        <v>56582.377008602234</v>
      </c>
      <c r="E386" s="119">
        <v>71413.217909999992</v>
      </c>
      <c r="F386" s="119">
        <v>24097.10666666667</v>
      </c>
      <c r="G386" s="119">
        <v>38.473333333333336</v>
      </c>
      <c r="H386" s="119">
        <v>430.04206032000002</v>
      </c>
      <c r="I386" s="119">
        <v>445.13273033333326</v>
      </c>
      <c r="J386" s="119">
        <v>0</v>
      </c>
      <c r="K386" s="119">
        <f t="shared" si="20"/>
        <v>276606.19113309326</v>
      </c>
      <c r="L386" s="119">
        <v>405513.24833333329</v>
      </c>
      <c r="M386" s="119">
        <f t="shared" si="21"/>
        <v>682119.43946642661</v>
      </c>
      <c r="N386" s="133">
        <v>74755.644818960005</v>
      </c>
      <c r="O386" s="119">
        <v>67945.771999999997</v>
      </c>
      <c r="P386" s="119">
        <v>39134.299409999992</v>
      </c>
      <c r="Q386" s="119">
        <v>71413.217909999992</v>
      </c>
      <c r="R386" s="119">
        <v>24097.10666666667</v>
      </c>
      <c r="S386" s="119">
        <v>38.473333333333336</v>
      </c>
      <c r="T386" s="119">
        <v>430.04206032000002</v>
      </c>
      <c r="U386" s="119">
        <v>445.13273033333326</v>
      </c>
      <c r="V386" s="119">
        <v>0</v>
      </c>
      <c r="W386" s="119">
        <f t="shared" si="22"/>
        <v>278259.68892961327</v>
      </c>
      <c r="X386" s="119">
        <v>405513.24833333329</v>
      </c>
      <c r="Y386" s="134">
        <f t="shared" si="23"/>
        <v>683772.93726294651</v>
      </c>
    </row>
    <row r="387" spans="1:25" s="116" customFormat="1" ht="13" x14ac:dyDescent="0.3">
      <c r="A387" s="116">
        <v>382</v>
      </c>
      <c r="B387" s="116" t="s">
        <v>43</v>
      </c>
      <c r="C387" s="133">
        <v>40969.89763295999</v>
      </c>
      <c r="D387" s="119">
        <v>17717.607169186664</v>
      </c>
      <c r="E387" s="119">
        <v>36491.646000000001</v>
      </c>
      <c r="F387" s="119">
        <v>8623.5625</v>
      </c>
      <c r="G387" s="119">
        <v>11.260833333333332</v>
      </c>
      <c r="H387" s="119">
        <v>155.48841243999999</v>
      </c>
      <c r="I387" s="119">
        <v>165.19730650000002</v>
      </c>
      <c r="J387" s="119">
        <v>0</v>
      </c>
      <c r="K387" s="119">
        <f t="shared" si="20"/>
        <v>104134.65985441998</v>
      </c>
      <c r="L387" s="119">
        <v>143896.08499999996</v>
      </c>
      <c r="M387" s="119">
        <f t="shared" si="21"/>
        <v>248030.74485441996</v>
      </c>
      <c r="N387" s="133">
        <v>27029.069029153336</v>
      </c>
      <c r="O387" s="119">
        <v>22369.894999999993</v>
      </c>
      <c r="P387" s="119">
        <v>12032.873999999998</v>
      </c>
      <c r="Q387" s="119">
        <v>36491.646000000001</v>
      </c>
      <c r="R387" s="119">
        <v>8623.5625</v>
      </c>
      <c r="S387" s="119">
        <v>11.260833333333332</v>
      </c>
      <c r="T387" s="119">
        <v>155.48841243999999</v>
      </c>
      <c r="U387" s="119">
        <v>165.19730650000002</v>
      </c>
      <c r="V387" s="119">
        <v>0</v>
      </c>
      <c r="W387" s="119">
        <f t="shared" si="22"/>
        <v>106878.99308142667</v>
      </c>
      <c r="X387" s="119">
        <v>143896.08499999996</v>
      </c>
      <c r="Y387" s="134">
        <f t="shared" si="23"/>
        <v>250775.07808142662</v>
      </c>
    </row>
    <row r="388" spans="1:25" s="116" customFormat="1" ht="13" x14ac:dyDescent="0.3">
      <c r="A388" s="116">
        <v>383</v>
      </c>
      <c r="B388" s="116" t="s">
        <v>43</v>
      </c>
      <c r="C388" s="133">
        <v>135623.8263811536</v>
      </c>
      <c r="D388" s="119">
        <v>48012.733868733048</v>
      </c>
      <c r="E388" s="119">
        <v>62912.614949999996</v>
      </c>
      <c r="F388" s="119">
        <v>28165.653333333332</v>
      </c>
      <c r="G388" s="119">
        <v>34.490833333333335</v>
      </c>
      <c r="H388" s="119">
        <v>516.88680865999993</v>
      </c>
      <c r="I388" s="119">
        <v>415.34652499999999</v>
      </c>
      <c r="J388" s="119">
        <v>0</v>
      </c>
      <c r="K388" s="119">
        <f t="shared" si="20"/>
        <v>275681.55270021333</v>
      </c>
      <c r="L388" s="119">
        <v>468274.71250000008</v>
      </c>
      <c r="M388" s="119">
        <f t="shared" si="21"/>
        <v>743956.26520021341</v>
      </c>
      <c r="N388" s="133">
        <v>89852.156905396667</v>
      </c>
      <c r="O388" s="119">
        <v>74026.189666666687</v>
      </c>
      <c r="P388" s="119">
        <v>31593.132450000001</v>
      </c>
      <c r="Q388" s="119">
        <v>62912.614949999996</v>
      </c>
      <c r="R388" s="119">
        <v>28165.653333333332</v>
      </c>
      <c r="S388" s="119">
        <v>34.490833333333335</v>
      </c>
      <c r="T388" s="119">
        <v>516.88680865999993</v>
      </c>
      <c r="U388" s="119">
        <v>415.34652499999999</v>
      </c>
      <c r="V388" s="119">
        <v>0</v>
      </c>
      <c r="W388" s="119">
        <f t="shared" si="22"/>
        <v>287516.47147239</v>
      </c>
      <c r="X388" s="119">
        <v>468274.71250000008</v>
      </c>
      <c r="Y388" s="134">
        <f t="shared" si="23"/>
        <v>755791.18397239014</v>
      </c>
    </row>
    <row r="389" spans="1:25" s="116" customFormat="1" ht="13" x14ac:dyDescent="0.3">
      <c r="A389" s="116">
        <v>384</v>
      </c>
      <c r="B389" s="116" t="s">
        <v>43</v>
      </c>
      <c r="C389" s="133">
        <v>204287.30562903211</v>
      </c>
      <c r="D389" s="119">
        <v>76136.251945141208</v>
      </c>
      <c r="E389" s="119">
        <v>81169.188286666642</v>
      </c>
      <c r="F389" s="119">
        <v>40372.829999999994</v>
      </c>
      <c r="G389" s="119">
        <v>57.519166666666656</v>
      </c>
      <c r="H389" s="119">
        <v>679.36895951999998</v>
      </c>
      <c r="I389" s="119">
        <v>626.92737366666677</v>
      </c>
      <c r="J389" s="119">
        <v>0</v>
      </c>
      <c r="K389" s="119">
        <f t="shared" si="20"/>
        <v>403329.39136069332</v>
      </c>
      <c r="L389" s="119">
        <v>664624.45000000007</v>
      </c>
      <c r="M389" s="119">
        <f t="shared" si="21"/>
        <v>1067953.8413606933</v>
      </c>
      <c r="N389" s="133">
        <v>118096.97079655998</v>
      </c>
      <c r="O389" s="119">
        <v>112671.06600000001</v>
      </c>
      <c r="P389" s="119">
        <v>51588.785381999995</v>
      </c>
      <c r="Q389" s="119">
        <v>81169.188286666642</v>
      </c>
      <c r="R389" s="119">
        <v>40372.829999999994</v>
      </c>
      <c r="S389" s="119">
        <v>57.519166666666656</v>
      </c>
      <c r="T389" s="119">
        <v>679.36895951999998</v>
      </c>
      <c r="U389" s="119">
        <v>626.92737366666677</v>
      </c>
      <c r="V389" s="119">
        <v>0</v>
      </c>
      <c r="W389" s="119">
        <f t="shared" si="22"/>
        <v>405262.65596507996</v>
      </c>
      <c r="X389" s="119">
        <v>664624.45000000007</v>
      </c>
      <c r="Y389" s="134">
        <f t="shared" si="23"/>
        <v>1069887.10596508</v>
      </c>
    </row>
    <row r="390" spans="1:25" s="116" customFormat="1" ht="13" x14ac:dyDescent="0.3">
      <c r="A390" s="116">
        <v>385</v>
      </c>
      <c r="B390" s="116" t="s">
        <v>43</v>
      </c>
      <c r="C390" s="133">
        <v>8199.052457611042</v>
      </c>
      <c r="D390" s="119">
        <v>11447.351286207626</v>
      </c>
      <c r="E390" s="119">
        <v>29755.200000000008</v>
      </c>
      <c r="F390" s="119">
        <v>1812.7883333333332</v>
      </c>
      <c r="G390" s="119">
        <v>2.9975000000000005</v>
      </c>
      <c r="H390" s="119">
        <v>33.20089585600001</v>
      </c>
      <c r="I390" s="119">
        <v>41.486719266666668</v>
      </c>
      <c r="J390" s="119">
        <v>0</v>
      </c>
      <c r="K390" s="119">
        <f t="shared" si="20"/>
        <v>51292.077192274672</v>
      </c>
      <c r="L390" s="119">
        <v>31354.31</v>
      </c>
      <c r="M390" s="119">
        <f t="shared" si="21"/>
        <v>82646.387192274677</v>
      </c>
      <c r="N390" s="133">
        <v>5771.4223963013328</v>
      </c>
      <c r="O390" s="119">
        <v>4452.2349999999997</v>
      </c>
      <c r="P390" s="119">
        <v>8488.8000000000011</v>
      </c>
      <c r="Q390" s="119">
        <v>29755.200000000008</v>
      </c>
      <c r="R390" s="119">
        <v>1812.7883333333332</v>
      </c>
      <c r="S390" s="119">
        <v>2.9975000000000005</v>
      </c>
      <c r="T390" s="119">
        <v>33.20089585600001</v>
      </c>
      <c r="U390" s="119">
        <v>41.486719266666668</v>
      </c>
      <c r="V390" s="119">
        <v>0</v>
      </c>
      <c r="W390" s="119">
        <f t="shared" si="22"/>
        <v>50358.130844757332</v>
      </c>
      <c r="X390" s="119">
        <v>31354.31</v>
      </c>
      <c r="Y390" s="134">
        <f t="shared" si="23"/>
        <v>81712.440844757337</v>
      </c>
    </row>
    <row r="391" spans="1:25" s="116" customFormat="1" ht="13" x14ac:dyDescent="0.3">
      <c r="A391" s="116">
        <v>386</v>
      </c>
      <c r="B391" s="116" t="s">
        <v>43</v>
      </c>
      <c r="C391" s="133">
        <v>93765.425506813321</v>
      </c>
      <c r="D391" s="119">
        <v>79730.013753259991</v>
      </c>
      <c r="E391" s="119">
        <v>85143.101179999983</v>
      </c>
      <c r="F391" s="119">
        <v>21698.074166666669</v>
      </c>
      <c r="G391" s="119">
        <v>20.89</v>
      </c>
      <c r="H391" s="119">
        <v>445.04942921999992</v>
      </c>
      <c r="I391" s="119">
        <v>477.96910833333339</v>
      </c>
      <c r="J391" s="119">
        <v>0</v>
      </c>
      <c r="K391" s="119">
        <f t="shared" ref="K391:K454" si="24">SUM(C391:J391)</f>
        <v>281280.52314429329</v>
      </c>
      <c r="L391" s="119">
        <v>373701.29833333334</v>
      </c>
      <c r="M391" s="119">
        <f t="shared" ref="M391:M454" si="25">SUM(K391:L391)</f>
        <v>654981.82147762668</v>
      </c>
      <c r="N391" s="133">
        <v>77364.425779409998</v>
      </c>
      <c r="O391" s="119">
        <v>50147.502666666667</v>
      </c>
      <c r="P391" s="119">
        <v>56853.103697999992</v>
      </c>
      <c r="Q391" s="119">
        <v>85143.101179999983</v>
      </c>
      <c r="R391" s="119">
        <v>21698.074166666669</v>
      </c>
      <c r="S391" s="119">
        <v>20.89</v>
      </c>
      <c r="T391" s="119">
        <v>445.04942921999992</v>
      </c>
      <c r="U391" s="119">
        <v>477.96910833333339</v>
      </c>
      <c r="V391" s="119">
        <v>0</v>
      </c>
      <c r="W391" s="119">
        <f t="shared" ref="W391:W454" si="26">SUM(N391:V391)</f>
        <v>292150.11602829664</v>
      </c>
      <c r="X391" s="119">
        <v>373701.29833333334</v>
      </c>
      <c r="Y391" s="134">
        <f t="shared" ref="Y391:Y454" si="27">SUM(W391:X391)</f>
        <v>665851.41436162998</v>
      </c>
    </row>
    <row r="392" spans="1:25" s="116" customFormat="1" ht="13" x14ac:dyDescent="0.3">
      <c r="A392" s="116">
        <v>387</v>
      </c>
      <c r="B392" s="116" t="s">
        <v>43</v>
      </c>
      <c r="C392" s="133">
        <v>148413.99904976515</v>
      </c>
      <c r="D392" s="119">
        <v>66856.345125631502</v>
      </c>
      <c r="E392" s="119">
        <v>77630.199999999983</v>
      </c>
      <c r="F392" s="119">
        <v>26641.782499999998</v>
      </c>
      <c r="G392" s="119">
        <v>39.210833333333333</v>
      </c>
      <c r="H392" s="119">
        <v>445.9383071900001</v>
      </c>
      <c r="I392" s="119">
        <v>494.21153766666674</v>
      </c>
      <c r="J392" s="119">
        <v>0</v>
      </c>
      <c r="K392" s="119">
        <f t="shared" si="24"/>
        <v>320521.68735358666</v>
      </c>
      <c r="L392" s="119">
        <v>439403.41166666668</v>
      </c>
      <c r="M392" s="119">
        <f t="shared" si="25"/>
        <v>759925.0990202534</v>
      </c>
      <c r="N392" s="133">
        <v>77518.942399861684</v>
      </c>
      <c r="O392" s="119">
        <v>82415.296666666662</v>
      </c>
      <c r="P392" s="119">
        <v>46900.62</v>
      </c>
      <c r="Q392" s="119">
        <v>77630.199999999983</v>
      </c>
      <c r="R392" s="119">
        <v>26641.782499999998</v>
      </c>
      <c r="S392" s="119">
        <v>39.210833333333333</v>
      </c>
      <c r="T392" s="119">
        <v>445.9383071900001</v>
      </c>
      <c r="U392" s="119">
        <v>494.21153766666674</v>
      </c>
      <c r="V392" s="119">
        <v>0</v>
      </c>
      <c r="W392" s="119">
        <f t="shared" si="26"/>
        <v>312086.20224471833</v>
      </c>
      <c r="X392" s="119">
        <v>439403.41166666668</v>
      </c>
      <c r="Y392" s="134">
        <f t="shared" si="27"/>
        <v>751489.61391138495</v>
      </c>
    </row>
    <row r="393" spans="1:25" s="116" customFormat="1" ht="13" x14ac:dyDescent="0.3">
      <c r="A393" s="116">
        <v>388</v>
      </c>
      <c r="B393" s="116" t="s">
        <v>43</v>
      </c>
      <c r="C393" s="133">
        <v>118620.52999672596</v>
      </c>
      <c r="D393" s="119">
        <v>49378.572813612373</v>
      </c>
      <c r="E393" s="119">
        <v>65575.199999999983</v>
      </c>
      <c r="F393" s="119">
        <v>22816.335000000003</v>
      </c>
      <c r="G393" s="119">
        <v>33.681666666666665</v>
      </c>
      <c r="H393" s="119">
        <v>393.81167951499992</v>
      </c>
      <c r="I393" s="119">
        <v>373.55852499999992</v>
      </c>
      <c r="J393" s="119">
        <v>0</v>
      </c>
      <c r="K393" s="119">
        <f t="shared" si="24"/>
        <v>257191.68968151999</v>
      </c>
      <c r="L393" s="119">
        <v>380709.61333333328</v>
      </c>
      <c r="M393" s="119">
        <f t="shared" si="25"/>
        <v>637901.30301485327</v>
      </c>
      <c r="N393" s="133">
        <v>68457.596955690839</v>
      </c>
      <c r="O393" s="119">
        <v>65430.917333333338</v>
      </c>
      <c r="P393" s="119">
        <v>33955.200000000004</v>
      </c>
      <c r="Q393" s="119">
        <v>65575.199999999983</v>
      </c>
      <c r="R393" s="119">
        <v>22816.335000000003</v>
      </c>
      <c r="S393" s="119">
        <v>33.681666666666665</v>
      </c>
      <c r="T393" s="119">
        <v>393.81167951499992</v>
      </c>
      <c r="U393" s="119">
        <v>373.55852499999992</v>
      </c>
      <c r="V393" s="119">
        <v>0</v>
      </c>
      <c r="W393" s="119">
        <f t="shared" si="26"/>
        <v>257036.30116020582</v>
      </c>
      <c r="X393" s="119">
        <v>380709.61333333328</v>
      </c>
      <c r="Y393" s="134">
        <f t="shared" si="27"/>
        <v>637745.91449353914</v>
      </c>
    </row>
    <row r="394" spans="1:25" s="116" customFormat="1" ht="13" x14ac:dyDescent="0.3">
      <c r="A394" s="116">
        <v>389</v>
      </c>
      <c r="B394" s="116" t="s">
        <v>43</v>
      </c>
      <c r="C394" s="133">
        <v>178425.21667833906</v>
      </c>
      <c r="D394" s="119">
        <v>71386.751325630947</v>
      </c>
      <c r="E394" s="119">
        <v>78729.862640000021</v>
      </c>
      <c r="F394" s="119">
        <v>36364.904999999999</v>
      </c>
      <c r="G394" s="119">
        <v>55.273333333333341</v>
      </c>
      <c r="H394" s="119">
        <v>638.23457890999998</v>
      </c>
      <c r="I394" s="119">
        <v>536.6923566666668</v>
      </c>
      <c r="J394" s="119">
        <v>0</v>
      </c>
      <c r="K394" s="119">
        <f t="shared" si="24"/>
        <v>366136.93591287994</v>
      </c>
      <c r="L394" s="119">
        <v>610571.73083333333</v>
      </c>
      <c r="M394" s="119">
        <f t="shared" si="25"/>
        <v>976708.66674621333</v>
      </c>
      <c r="N394" s="133">
        <v>110946.44430052165</v>
      </c>
      <c r="O394" s="119">
        <v>97879.458333333314</v>
      </c>
      <c r="P394" s="119">
        <v>48357.364104</v>
      </c>
      <c r="Q394" s="119">
        <v>78729.862640000021</v>
      </c>
      <c r="R394" s="119">
        <v>36364.904999999999</v>
      </c>
      <c r="S394" s="119">
        <v>55.273333333333341</v>
      </c>
      <c r="T394" s="119">
        <v>638.23457890999998</v>
      </c>
      <c r="U394" s="119">
        <v>536.6923566666668</v>
      </c>
      <c r="V394" s="119">
        <v>0</v>
      </c>
      <c r="W394" s="119">
        <f t="shared" si="26"/>
        <v>373508.23464676499</v>
      </c>
      <c r="X394" s="119">
        <v>610571.73083333333</v>
      </c>
      <c r="Y394" s="134">
        <f t="shared" si="27"/>
        <v>984079.96548009827</v>
      </c>
    </row>
    <row r="395" spans="1:25" s="116" customFormat="1" ht="13" x14ac:dyDescent="0.3">
      <c r="A395" s="116">
        <v>390</v>
      </c>
      <c r="B395" s="116" t="s">
        <v>43</v>
      </c>
      <c r="C395" s="133">
        <v>68123.62256463588</v>
      </c>
      <c r="D395" s="119">
        <v>28860.424351804133</v>
      </c>
      <c r="E395" s="119">
        <v>47426.095194000001</v>
      </c>
      <c r="F395" s="119">
        <v>11891.278333333334</v>
      </c>
      <c r="G395" s="119">
        <v>17.98</v>
      </c>
      <c r="H395" s="119">
        <v>200.49128031999999</v>
      </c>
      <c r="I395" s="119">
        <v>216.19943533333333</v>
      </c>
      <c r="J395" s="119">
        <v>0</v>
      </c>
      <c r="K395" s="119">
        <f t="shared" si="24"/>
        <v>156736.09115942669</v>
      </c>
      <c r="L395" s="119">
        <v>198848.57333333333</v>
      </c>
      <c r="M395" s="119">
        <f t="shared" si="25"/>
        <v>355584.66449276003</v>
      </c>
      <c r="N395" s="133">
        <v>34852.067562293334</v>
      </c>
      <c r="O395" s="119">
        <v>37878.903666666673</v>
      </c>
      <c r="P395" s="119">
        <v>20161.119293999996</v>
      </c>
      <c r="Q395" s="119">
        <v>47426.095194000001</v>
      </c>
      <c r="R395" s="119">
        <v>11891.278333333334</v>
      </c>
      <c r="S395" s="119">
        <v>17.98</v>
      </c>
      <c r="T395" s="119">
        <v>200.49128031999999</v>
      </c>
      <c r="U395" s="119">
        <v>216.19943533333333</v>
      </c>
      <c r="V395" s="119">
        <v>0</v>
      </c>
      <c r="W395" s="119">
        <f t="shared" si="26"/>
        <v>152644.13476594668</v>
      </c>
      <c r="X395" s="119">
        <v>198848.57333333333</v>
      </c>
      <c r="Y395" s="134">
        <f t="shared" si="27"/>
        <v>351492.70809928002</v>
      </c>
    </row>
    <row r="396" spans="1:25" s="116" customFormat="1" ht="13" x14ac:dyDescent="0.3">
      <c r="A396" s="116">
        <v>391</v>
      </c>
      <c r="B396" s="116" t="s">
        <v>43</v>
      </c>
      <c r="C396" s="133">
        <v>166605.37753646771</v>
      </c>
      <c r="D396" s="119">
        <v>84256.702064068973</v>
      </c>
      <c r="E396" s="119">
        <v>44561.999279999996</v>
      </c>
      <c r="F396" s="119">
        <v>31785.905833333334</v>
      </c>
      <c r="G396" s="119">
        <v>43.069999999999993</v>
      </c>
      <c r="H396" s="119">
        <v>532.39834060999999</v>
      </c>
      <c r="I396" s="119">
        <v>512.74790500000006</v>
      </c>
      <c r="J396" s="119">
        <v>0</v>
      </c>
      <c r="K396" s="119">
        <f t="shared" si="24"/>
        <v>328298.20095947996</v>
      </c>
      <c r="L396" s="119">
        <v>520358.15083333332</v>
      </c>
      <c r="M396" s="119">
        <f t="shared" si="25"/>
        <v>848656.35179281328</v>
      </c>
      <c r="N396" s="133">
        <v>92548.57820937167</v>
      </c>
      <c r="O396" s="119">
        <v>92143.018666666656</v>
      </c>
      <c r="P396" s="119">
        <v>59421.599999999984</v>
      </c>
      <c r="Q396" s="119">
        <v>44561.999279999996</v>
      </c>
      <c r="R396" s="119">
        <v>31785.905833333334</v>
      </c>
      <c r="S396" s="119">
        <v>43.069999999999993</v>
      </c>
      <c r="T396" s="119">
        <v>532.39834060999999</v>
      </c>
      <c r="U396" s="119">
        <v>512.74790500000006</v>
      </c>
      <c r="V396" s="119">
        <v>0</v>
      </c>
      <c r="W396" s="119">
        <f t="shared" si="26"/>
        <v>321549.31823498162</v>
      </c>
      <c r="X396" s="119">
        <v>520358.15083333332</v>
      </c>
      <c r="Y396" s="134">
        <f t="shared" si="27"/>
        <v>841907.46906831488</v>
      </c>
    </row>
    <row r="397" spans="1:25" s="116" customFormat="1" ht="13" x14ac:dyDescent="0.3">
      <c r="A397" s="116">
        <v>392</v>
      </c>
      <c r="B397" s="116" t="s">
        <v>43</v>
      </c>
      <c r="C397" s="133">
        <v>166616.39661013419</v>
      </c>
      <c r="D397" s="119">
        <v>77036.338086362492</v>
      </c>
      <c r="E397" s="119">
        <v>82708.228499999997</v>
      </c>
      <c r="F397" s="119">
        <v>30702.754166666662</v>
      </c>
      <c r="G397" s="119">
        <v>42.692499999999995</v>
      </c>
      <c r="H397" s="119">
        <v>552.86141549000001</v>
      </c>
      <c r="I397" s="119">
        <v>507.03953399999995</v>
      </c>
      <c r="J397" s="119">
        <v>0</v>
      </c>
      <c r="K397" s="119">
        <f t="shared" si="24"/>
        <v>358166.31081265333</v>
      </c>
      <c r="L397" s="119">
        <v>520054.15166666679</v>
      </c>
      <c r="M397" s="119">
        <f t="shared" si="25"/>
        <v>878220.46247932012</v>
      </c>
      <c r="N397" s="133">
        <v>96105.742726011653</v>
      </c>
      <c r="O397" s="119">
        <v>91908.817666666684</v>
      </c>
      <c r="P397" s="119">
        <v>53627.581350000015</v>
      </c>
      <c r="Q397" s="119">
        <v>82708.228499999997</v>
      </c>
      <c r="R397" s="119">
        <v>30702.754166666662</v>
      </c>
      <c r="S397" s="119">
        <v>42.692499999999995</v>
      </c>
      <c r="T397" s="119">
        <v>552.86141549000001</v>
      </c>
      <c r="U397" s="119">
        <v>507.03953399999995</v>
      </c>
      <c r="V397" s="119">
        <v>0</v>
      </c>
      <c r="W397" s="119">
        <f t="shared" si="26"/>
        <v>356155.71785883495</v>
      </c>
      <c r="X397" s="119">
        <v>520054.15166666679</v>
      </c>
      <c r="Y397" s="134">
        <f t="shared" si="27"/>
        <v>876209.86952550174</v>
      </c>
    </row>
    <row r="398" spans="1:25" s="116" customFormat="1" ht="13" x14ac:dyDescent="0.3">
      <c r="A398" s="116">
        <v>393</v>
      </c>
      <c r="B398" s="116" t="s">
        <v>43</v>
      </c>
      <c r="C398" s="133">
        <v>81264.859353843291</v>
      </c>
      <c r="D398" s="119">
        <v>30228.976160526716</v>
      </c>
      <c r="E398" s="119">
        <v>50553.948912</v>
      </c>
      <c r="F398" s="119">
        <v>15181.559166666668</v>
      </c>
      <c r="G398" s="119">
        <v>23.210833333333337</v>
      </c>
      <c r="H398" s="119">
        <v>255.92760611000003</v>
      </c>
      <c r="I398" s="119">
        <v>243.77211666666668</v>
      </c>
      <c r="J398" s="119">
        <v>0</v>
      </c>
      <c r="K398" s="119">
        <f t="shared" si="24"/>
        <v>177752.25414914667</v>
      </c>
      <c r="L398" s="119">
        <v>252107.56249999997</v>
      </c>
      <c r="M398" s="119">
        <f t="shared" si="25"/>
        <v>429859.81664914661</v>
      </c>
      <c r="N398" s="133">
        <v>44488.748862121662</v>
      </c>
      <c r="O398" s="119">
        <v>44988.688333333332</v>
      </c>
      <c r="P398" s="119">
        <v>20629.349711999999</v>
      </c>
      <c r="Q398" s="119">
        <v>50553.948912</v>
      </c>
      <c r="R398" s="119">
        <v>15181.559166666668</v>
      </c>
      <c r="S398" s="119">
        <v>23.210833333333337</v>
      </c>
      <c r="T398" s="119">
        <v>255.92760611000003</v>
      </c>
      <c r="U398" s="119">
        <v>243.77211666666668</v>
      </c>
      <c r="V398" s="119">
        <v>0</v>
      </c>
      <c r="W398" s="119">
        <f t="shared" si="26"/>
        <v>176365.20554223165</v>
      </c>
      <c r="X398" s="119">
        <v>252107.56249999997</v>
      </c>
      <c r="Y398" s="134">
        <f t="shared" si="27"/>
        <v>428472.76804223162</v>
      </c>
    </row>
    <row r="399" spans="1:25" s="116" customFormat="1" ht="13" x14ac:dyDescent="0.3">
      <c r="A399" s="116">
        <v>394</v>
      </c>
      <c r="B399" s="116" t="s">
        <v>43</v>
      </c>
      <c r="C399" s="133">
        <v>60927.814788741875</v>
      </c>
      <c r="D399" s="119">
        <v>32693.437432528124</v>
      </c>
      <c r="E399" s="119">
        <v>45505.332357999992</v>
      </c>
      <c r="F399" s="119">
        <v>11772.650833333335</v>
      </c>
      <c r="G399" s="119">
        <v>21.973333333333333</v>
      </c>
      <c r="H399" s="119">
        <v>148.67227381000001</v>
      </c>
      <c r="I399" s="119">
        <v>257.87062733333329</v>
      </c>
      <c r="J399" s="119">
        <v>0</v>
      </c>
      <c r="K399" s="119">
        <f t="shared" si="24"/>
        <v>151327.75164707997</v>
      </c>
      <c r="L399" s="119">
        <v>182368.54583333331</v>
      </c>
      <c r="M399" s="119">
        <f t="shared" si="25"/>
        <v>333696.29748041328</v>
      </c>
      <c r="N399" s="133">
        <v>25844.19693063834</v>
      </c>
      <c r="O399" s="119">
        <v>34238.243333333325</v>
      </c>
      <c r="P399" s="119">
        <v>23671.925058000008</v>
      </c>
      <c r="Q399" s="119">
        <v>45505.332357999992</v>
      </c>
      <c r="R399" s="119">
        <v>11772.650833333335</v>
      </c>
      <c r="S399" s="119">
        <v>21.973333333333333</v>
      </c>
      <c r="T399" s="119">
        <v>148.67227381000001</v>
      </c>
      <c r="U399" s="119">
        <v>257.87062733333329</v>
      </c>
      <c r="V399" s="119">
        <v>0</v>
      </c>
      <c r="W399" s="119">
        <f t="shared" si="26"/>
        <v>141460.86474778166</v>
      </c>
      <c r="X399" s="119">
        <v>182368.54583333331</v>
      </c>
      <c r="Y399" s="134">
        <f t="shared" si="27"/>
        <v>323829.41058111493</v>
      </c>
    </row>
    <row r="400" spans="1:25" s="116" customFormat="1" ht="13" x14ac:dyDescent="0.3">
      <c r="A400" s="116">
        <v>395</v>
      </c>
      <c r="B400" s="116" t="s">
        <v>43</v>
      </c>
      <c r="C400" s="133">
        <v>194527.39482074662</v>
      </c>
      <c r="D400" s="119">
        <v>109308.15891432506</v>
      </c>
      <c r="E400" s="119">
        <v>100058.2</v>
      </c>
      <c r="F400" s="119">
        <v>39346.770833333336</v>
      </c>
      <c r="G400" s="119">
        <v>51.559166666666663</v>
      </c>
      <c r="H400" s="119">
        <v>735.66003371499994</v>
      </c>
      <c r="I400" s="119">
        <v>597.33882433333326</v>
      </c>
      <c r="J400" s="119">
        <v>0</v>
      </c>
      <c r="K400" s="119">
        <f t="shared" si="24"/>
        <v>444625.08259311999</v>
      </c>
      <c r="L400" s="119">
        <v>669166.47750000004</v>
      </c>
      <c r="M400" s="119">
        <f t="shared" si="25"/>
        <v>1113791.56009312</v>
      </c>
      <c r="N400" s="133">
        <v>127882.23586079082</v>
      </c>
      <c r="O400" s="119">
        <v>106244.20399999998</v>
      </c>
      <c r="P400" s="119">
        <v>76611.420000000013</v>
      </c>
      <c r="Q400" s="119">
        <v>100058.2</v>
      </c>
      <c r="R400" s="119">
        <v>39346.770833333336</v>
      </c>
      <c r="S400" s="119">
        <v>51.559166666666663</v>
      </c>
      <c r="T400" s="119">
        <v>735.66003371499994</v>
      </c>
      <c r="U400" s="119">
        <v>597.33882433333326</v>
      </c>
      <c r="V400" s="119">
        <v>0</v>
      </c>
      <c r="W400" s="119">
        <f t="shared" si="26"/>
        <v>451527.38871883909</v>
      </c>
      <c r="X400" s="119">
        <v>669166.47750000004</v>
      </c>
      <c r="Y400" s="134">
        <f t="shared" si="27"/>
        <v>1120693.8662188391</v>
      </c>
    </row>
    <row r="401" spans="1:25" s="116" customFormat="1" ht="13" x14ac:dyDescent="0.3">
      <c r="A401" s="116">
        <v>396</v>
      </c>
      <c r="B401" s="116" t="s">
        <v>43</v>
      </c>
      <c r="C401" s="133">
        <v>81733.910046608114</v>
      </c>
      <c r="D401" s="119">
        <v>29688.240574213545</v>
      </c>
      <c r="E401" s="119">
        <v>49369.259706000004</v>
      </c>
      <c r="F401" s="119">
        <v>17569.655000000002</v>
      </c>
      <c r="G401" s="119">
        <v>23.228333333333335</v>
      </c>
      <c r="H401" s="119">
        <v>315.55945296499999</v>
      </c>
      <c r="I401" s="119">
        <v>248.08522933333333</v>
      </c>
      <c r="J401" s="119">
        <v>0</v>
      </c>
      <c r="K401" s="119">
        <f t="shared" si="24"/>
        <v>178947.93834245336</v>
      </c>
      <c r="L401" s="119">
        <v>292993.2608333333</v>
      </c>
      <c r="M401" s="119">
        <f t="shared" si="25"/>
        <v>471941.19917578669</v>
      </c>
      <c r="N401" s="133">
        <v>54854.75157374917</v>
      </c>
      <c r="O401" s="119">
        <v>44564.277666666661</v>
      </c>
      <c r="P401" s="119">
        <v>19578.372606000001</v>
      </c>
      <c r="Q401" s="119">
        <v>49369.259706000004</v>
      </c>
      <c r="R401" s="119">
        <v>17569.655000000002</v>
      </c>
      <c r="S401" s="119">
        <v>23.228333333333335</v>
      </c>
      <c r="T401" s="119">
        <v>315.55945296499999</v>
      </c>
      <c r="U401" s="119">
        <v>248.08522933333333</v>
      </c>
      <c r="V401" s="119">
        <v>0</v>
      </c>
      <c r="W401" s="119">
        <f t="shared" si="26"/>
        <v>186523.18956804753</v>
      </c>
      <c r="X401" s="119">
        <v>292993.2608333333</v>
      </c>
      <c r="Y401" s="134">
        <f t="shared" si="27"/>
        <v>479516.45040138083</v>
      </c>
    </row>
    <row r="402" spans="1:25" s="116" customFormat="1" ht="13" x14ac:dyDescent="0.3">
      <c r="A402" s="116">
        <v>397</v>
      </c>
      <c r="B402" s="116" t="s">
        <v>43</v>
      </c>
      <c r="C402" s="133">
        <v>2689.9167065326951</v>
      </c>
      <c r="D402" s="119">
        <v>11194.505631097973</v>
      </c>
      <c r="E402" s="119">
        <v>29844.466499999999</v>
      </c>
      <c r="F402" s="119">
        <v>577.81083333333333</v>
      </c>
      <c r="G402" s="119">
        <v>0.79666666666666652</v>
      </c>
      <c r="H402" s="119">
        <v>10.391843692</v>
      </c>
      <c r="I402" s="119">
        <v>45.280655899999999</v>
      </c>
      <c r="J402" s="119">
        <v>0</v>
      </c>
      <c r="K402" s="119">
        <f t="shared" si="24"/>
        <v>44363.168837222671</v>
      </c>
      <c r="L402" s="119">
        <v>9694.2741666666643</v>
      </c>
      <c r="M402" s="119">
        <f t="shared" si="25"/>
        <v>54057.443003889333</v>
      </c>
      <c r="N402" s="133">
        <v>1806.4488284593333</v>
      </c>
      <c r="O402" s="119">
        <v>1466.5623333333335</v>
      </c>
      <c r="P402" s="119">
        <v>8535.7635000000028</v>
      </c>
      <c r="Q402" s="119">
        <v>29844.466499999999</v>
      </c>
      <c r="R402" s="119">
        <v>577.81083333333333</v>
      </c>
      <c r="S402" s="119">
        <v>0.79666666666666652</v>
      </c>
      <c r="T402" s="119">
        <v>10.391843692</v>
      </c>
      <c r="U402" s="119">
        <v>45.280655899999999</v>
      </c>
      <c r="V402" s="119">
        <v>0</v>
      </c>
      <c r="W402" s="119">
        <f t="shared" si="26"/>
        <v>42287.521161384677</v>
      </c>
      <c r="X402" s="119">
        <v>9694.2741666666643</v>
      </c>
      <c r="Y402" s="134">
        <f t="shared" si="27"/>
        <v>51981.795328051339</v>
      </c>
    </row>
    <row r="403" spans="1:25" s="116" customFormat="1" ht="13" x14ac:dyDescent="0.3">
      <c r="A403" s="116">
        <v>398</v>
      </c>
      <c r="B403" s="116" t="s">
        <v>43</v>
      </c>
      <c r="C403" s="133">
        <v>15024.080209555677</v>
      </c>
      <c r="D403" s="119">
        <v>12515.063038740824</v>
      </c>
      <c r="E403" s="119">
        <v>30792.782999999999</v>
      </c>
      <c r="F403" s="119">
        <v>3221.7549999999997</v>
      </c>
      <c r="G403" s="119">
        <v>4.1983333333333333</v>
      </c>
      <c r="H403" s="119">
        <v>59.449000939499989</v>
      </c>
      <c r="I403" s="119">
        <v>108.78618299999999</v>
      </c>
      <c r="J403" s="119">
        <v>0</v>
      </c>
      <c r="K403" s="119">
        <f t="shared" si="24"/>
        <v>61726.114765569328</v>
      </c>
      <c r="L403" s="119">
        <v>54163.253333333327</v>
      </c>
      <c r="M403" s="119">
        <f t="shared" si="25"/>
        <v>115889.36809890266</v>
      </c>
      <c r="N403" s="133">
        <v>10334.217996649748</v>
      </c>
      <c r="O403" s="119">
        <v>8174.686999999999</v>
      </c>
      <c r="P403" s="119">
        <v>9034.6769999999979</v>
      </c>
      <c r="Q403" s="119">
        <v>30792.782999999999</v>
      </c>
      <c r="R403" s="119">
        <v>3221.7549999999997</v>
      </c>
      <c r="S403" s="119">
        <v>4.1983333333333333</v>
      </c>
      <c r="T403" s="119">
        <v>59.449000939499989</v>
      </c>
      <c r="U403" s="119">
        <v>108.78618299999999</v>
      </c>
      <c r="V403" s="119">
        <v>0</v>
      </c>
      <c r="W403" s="119">
        <f t="shared" si="26"/>
        <v>61730.553513922576</v>
      </c>
      <c r="X403" s="119">
        <v>54163.253333333327</v>
      </c>
      <c r="Y403" s="134">
        <f t="shared" si="27"/>
        <v>115893.80684725591</v>
      </c>
    </row>
    <row r="404" spans="1:25" s="116" customFormat="1" ht="13" x14ac:dyDescent="0.3">
      <c r="A404" s="116">
        <v>399</v>
      </c>
      <c r="B404" s="116" t="s">
        <v>43</v>
      </c>
      <c r="C404" s="133">
        <v>38567.870077800129</v>
      </c>
      <c r="D404" s="119">
        <v>16518.519926338195</v>
      </c>
      <c r="E404" s="119">
        <v>35073.3171</v>
      </c>
      <c r="F404" s="119">
        <v>6470.1366666666663</v>
      </c>
      <c r="G404" s="119">
        <v>7.1133333333333324</v>
      </c>
      <c r="H404" s="119">
        <v>138.54692091500002</v>
      </c>
      <c r="I404" s="119">
        <v>127.58892889999998</v>
      </c>
      <c r="J404" s="119">
        <v>0</v>
      </c>
      <c r="K404" s="119">
        <f t="shared" si="24"/>
        <v>96903.092953953339</v>
      </c>
      <c r="L404" s="119">
        <v>131000.46999999999</v>
      </c>
      <c r="M404" s="119">
        <f t="shared" si="25"/>
        <v>227903.56295395334</v>
      </c>
      <c r="N404" s="133">
        <v>24084.073085724162</v>
      </c>
      <c r="O404" s="119">
        <v>21150.419000000002</v>
      </c>
      <c r="P404" s="119">
        <v>11286.6849</v>
      </c>
      <c r="Q404" s="119">
        <v>35073.3171</v>
      </c>
      <c r="R404" s="119">
        <v>6470.1366666666663</v>
      </c>
      <c r="S404" s="119">
        <v>7.1133333333333324</v>
      </c>
      <c r="T404" s="119">
        <v>138.54692091500002</v>
      </c>
      <c r="U404" s="119">
        <v>127.58892889999998</v>
      </c>
      <c r="V404" s="119">
        <v>0</v>
      </c>
      <c r="W404" s="119">
        <f t="shared" si="26"/>
        <v>98337.879935539182</v>
      </c>
      <c r="X404" s="119">
        <v>131000.46999999999</v>
      </c>
      <c r="Y404" s="134">
        <f t="shared" si="27"/>
        <v>229338.34993553918</v>
      </c>
    </row>
    <row r="405" spans="1:25" s="116" customFormat="1" ht="13" x14ac:dyDescent="0.3">
      <c r="A405" s="116">
        <v>400</v>
      </c>
      <c r="B405" s="116" t="s">
        <v>43</v>
      </c>
      <c r="C405" s="133">
        <v>1138.793342963216</v>
      </c>
      <c r="D405" s="119">
        <v>798.04214434761741</v>
      </c>
      <c r="E405" s="119">
        <v>1666.4778000000003</v>
      </c>
      <c r="F405" s="119">
        <v>230.4383333333333</v>
      </c>
      <c r="G405" s="119">
        <v>0.20499999999999999</v>
      </c>
      <c r="H405" s="119">
        <v>4.0842436824999995</v>
      </c>
      <c r="I405" s="119">
        <v>6.9568345333333328</v>
      </c>
      <c r="J405" s="119">
        <v>0</v>
      </c>
      <c r="K405" s="119">
        <f t="shared" si="24"/>
        <v>3844.9976988600001</v>
      </c>
      <c r="L405" s="119">
        <v>3750.1600000000003</v>
      </c>
      <c r="M405" s="119">
        <f t="shared" si="25"/>
        <v>7595.1576988600009</v>
      </c>
      <c r="N405" s="133">
        <v>709.97769347458336</v>
      </c>
      <c r="O405" s="119">
        <v>624.5863333333333</v>
      </c>
      <c r="P405" s="119">
        <v>572.99399999999991</v>
      </c>
      <c r="Q405" s="119">
        <v>1666.4778000000003</v>
      </c>
      <c r="R405" s="119">
        <v>230.4383333333333</v>
      </c>
      <c r="S405" s="119">
        <v>0.20499999999999999</v>
      </c>
      <c r="T405" s="119">
        <v>4.0842436824999995</v>
      </c>
      <c r="U405" s="119">
        <v>6.9568345333333328</v>
      </c>
      <c r="V405" s="119">
        <v>0</v>
      </c>
      <c r="W405" s="119">
        <f t="shared" si="26"/>
        <v>3815.7202383570839</v>
      </c>
      <c r="X405" s="119">
        <v>3750.1600000000003</v>
      </c>
      <c r="Y405" s="134">
        <f t="shared" si="27"/>
        <v>7565.8802383570837</v>
      </c>
    </row>
    <row r="406" spans="1:25" s="116" customFormat="1" ht="13" x14ac:dyDescent="0.3">
      <c r="A406" s="116">
        <v>401</v>
      </c>
      <c r="B406" s="116" t="s">
        <v>43</v>
      </c>
      <c r="C406" s="133">
        <v>279390.94729877461</v>
      </c>
      <c r="D406" s="119">
        <v>111671.02110539202</v>
      </c>
      <c r="E406" s="119">
        <v>99050.815526666658</v>
      </c>
      <c r="F406" s="119">
        <v>58425.513333333336</v>
      </c>
      <c r="G406" s="119">
        <v>73.597499999999997</v>
      </c>
      <c r="H406" s="119">
        <v>1033.1398294999999</v>
      </c>
      <c r="I406" s="119">
        <v>836.10475100000019</v>
      </c>
      <c r="J406" s="119">
        <v>0</v>
      </c>
      <c r="K406" s="119">
        <f t="shared" si="24"/>
        <v>550481.13934466662</v>
      </c>
      <c r="L406" s="119">
        <v>963061.04749999999</v>
      </c>
      <c r="M406" s="119">
        <f t="shared" si="25"/>
        <v>1513542.1868446665</v>
      </c>
      <c r="N406" s="133">
        <v>179594.14036141665</v>
      </c>
      <c r="O406" s="119">
        <v>152869.682</v>
      </c>
      <c r="P406" s="119">
        <v>75276.918546000001</v>
      </c>
      <c r="Q406" s="119">
        <v>99050.815526666658</v>
      </c>
      <c r="R406" s="119">
        <v>58425.513333333336</v>
      </c>
      <c r="S406" s="119">
        <v>73.597499999999997</v>
      </c>
      <c r="T406" s="119">
        <v>1033.1398294999999</v>
      </c>
      <c r="U406" s="119">
        <v>836.10475100000019</v>
      </c>
      <c r="V406" s="119">
        <v>0</v>
      </c>
      <c r="W406" s="119">
        <f t="shared" si="26"/>
        <v>567159.91184791666</v>
      </c>
      <c r="X406" s="119">
        <v>963061.04749999999</v>
      </c>
      <c r="Y406" s="134">
        <f t="shared" si="27"/>
        <v>1530220.9593479168</v>
      </c>
    </row>
    <row r="407" spans="1:25" s="116" customFormat="1" ht="13" x14ac:dyDescent="0.3">
      <c r="A407" s="116">
        <v>402</v>
      </c>
      <c r="B407" s="116" t="s">
        <v>43</v>
      </c>
      <c r="C407" s="133">
        <v>464499.47128273564</v>
      </c>
      <c r="D407" s="119">
        <v>174656.73231704763</v>
      </c>
      <c r="E407" s="119">
        <v>125613.52</v>
      </c>
      <c r="F407" s="119">
        <v>82441.584166666667</v>
      </c>
      <c r="G407" s="119">
        <v>101.88833333333334</v>
      </c>
      <c r="H407" s="119">
        <v>1351.6935143499998</v>
      </c>
      <c r="I407" s="119">
        <v>1372.012074</v>
      </c>
      <c r="J407" s="119">
        <v>0</v>
      </c>
      <c r="K407" s="119">
        <f t="shared" si="24"/>
        <v>850036.90168813313</v>
      </c>
      <c r="L407" s="119">
        <v>1341726.2050000001</v>
      </c>
      <c r="M407" s="119">
        <f t="shared" si="25"/>
        <v>2191763.1066881334</v>
      </c>
      <c r="N407" s="133">
        <v>234969.38924450832</v>
      </c>
      <c r="O407" s="119">
        <v>258457.08633333337</v>
      </c>
      <c r="P407" s="119">
        <v>120540.95999999998</v>
      </c>
      <c r="Q407" s="119">
        <v>125613.52</v>
      </c>
      <c r="R407" s="119">
        <v>82441.584166666667</v>
      </c>
      <c r="S407" s="119">
        <v>101.88833333333334</v>
      </c>
      <c r="T407" s="119">
        <v>1351.6935143499998</v>
      </c>
      <c r="U407" s="119">
        <v>1372.012074</v>
      </c>
      <c r="V407" s="119">
        <v>0</v>
      </c>
      <c r="W407" s="119">
        <f t="shared" si="26"/>
        <v>824848.13366619172</v>
      </c>
      <c r="X407" s="119">
        <v>1341726.2050000001</v>
      </c>
      <c r="Y407" s="134">
        <f t="shared" si="27"/>
        <v>2166574.3386661918</v>
      </c>
    </row>
    <row r="408" spans="1:25" s="116" customFormat="1" ht="13" x14ac:dyDescent="0.3">
      <c r="A408" s="116">
        <v>403</v>
      </c>
      <c r="B408" s="116" t="s">
        <v>43</v>
      </c>
      <c r="C408" s="133">
        <v>22061.099184829483</v>
      </c>
      <c r="D408" s="119">
        <v>9378.1296821505166</v>
      </c>
      <c r="E408" s="119">
        <v>25628.422105200007</v>
      </c>
      <c r="F408" s="119">
        <v>4768.2899999999991</v>
      </c>
      <c r="G408" s="119">
        <v>6.5166666666666666</v>
      </c>
      <c r="H408" s="119">
        <v>87.146259540000003</v>
      </c>
      <c r="I408" s="119">
        <v>229.32270626666664</v>
      </c>
      <c r="J408" s="119">
        <v>0</v>
      </c>
      <c r="K408" s="119">
        <f t="shared" si="24"/>
        <v>62158.926604653352</v>
      </c>
      <c r="L408" s="119">
        <v>80254.840833333321</v>
      </c>
      <c r="M408" s="119">
        <f t="shared" si="25"/>
        <v>142413.76743798668</v>
      </c>
      <c r="N408" s="133">
        <v>15148.924783369997</v>
      </c>
      <c r="O408" s="119">
        <v>12005.305333333336</v>
      </c>
      <c r="P408" s="119">
        <v>6317.6839188000013</v>
      </c>
      <c r="Q408" s="119">
        <v>25628.422105200007</v>
      </c>
      <c r="R408" s="119">
        <v>4768.2899999999991</v>
      </c>
      <c r="S408" s="119">
        <v>6.5166666666666666</v>
      </c>
      <c r="T408" s="119">
        <v>87.146259540000003</v>
      </c>
      <c r="U408" s="119">
        <v>229.32270626666664</v>
      </c>
      <c r="V408" s="119">
        <v>0</v>
      </c>
      <c r="W408" s="119">
        <f t="shared" si="26"/>
        <v>64191.611773176679</v>
      </c>
      <c r="X408" s="119">
        <v>80254.840833333321</v>
      </c>
      <c r="Y408" s="134">
        <f t="shared" si="27"/>
        <v>144446.45260650999</v>
      </c>
    </row>
    <row r="409" spans="1:25" s="116" customFormat="1" ht="13" x14ac:dyDescent="0.3">
      <c r="A409" s="116">
        <v>404</v>
      </c>
      <c r="B409" s="116" t="s">
        <v>43</v>
      </c>
      <c r="C409" s="133">
        <v>76692.043901109399</v>
      </c>
      <c r="D409" s="119">
        <v>37866.905595607277</v>
      </c>
      <c r="E409" s="119">
        <v>57202.5</v>
      </c>
      <c r="F409" s="119">
        <v>14169.150833333335</v>
      </c>
      <c r="G409" s="119">
        <v>16.790833333333332</v>
      </c>
      <c r="H409" s="119">
        <v>256.02582515</v>
      </c>
      <c r="I409" s="119">
        <v>256.90002766666663</v>
      </c>
      <c r="J409" s="119">
        <v>0</v>
      </c>
      <c r="K409" s="119">
        <f t="shared" si="24"/>
        <v>186460.31701620002</v>
      </c>
      <c r="L409" s="119">
        <v>240352.84583333335</v>
      </c>
      <c r="M409" s="119">
        <f t="shared" si="25"/>
        <v>426813.16284953337</v>
      </c>
      <c r="N409" s="133">
        <v>44505.822605241665</v>
      </c>
      <c r="O409" s="119">
        <v>42286.59366666666</v>
      </c>
      <c r="P409" s="119">
        <v>26527.5</v>
      </c>
      <c r="Q409" s="119">
        <v>57202.5</v>
      </c>
      <c r="R409" s="119">
        <v>14169.150833333335</v>
      </c>
      <c r="S409" s="119">
        <v>16.790833333333332</v>
      </c>
      <c r="T409" s="119">
        <v>256.02582515</v>
      </c>
      <c r="U409" s="119">
        <v>256.90002766666663</v>
      </c>
      <c r="V409" s="119">
        <v>0</v>
      </c>
      <c r="W409" s="119">
        <f t="shared" si="26"/>
        <v>185221.28379139167</v>
      </c>
      <c r="X409" s="119">
        <v>240352.84583333335</v>
      </c>
      <c r="Y409" s="134">
        <f t="shared" si="27"/>
        <v>425574.12962472503</v>
      </c>
    </row>
    <row r="410" spans="1:25" s="116" customFormat="1" ht="13" x14ac:dyDescent="0.3">
      <c r="A410" s="116">
        <v>405</v>
      </c>
      <c r="B410" s="116" t="s">
        <v>43</v>
      </c>
      <c r="C410" s="133">
        <v>122709.29431374311</v>
      </c>
      <c r="D410" s="119">
        <v>84244.314553870252</v>
      </c>
      <c r="E410" s="119">
        <v>88087.087086666666</v>
      </c>
      <c r="F410" s="119">
        <v>24418.407500000001</v>
      </c>
      <c r="G410" s="119">
        <v>24.179166666666664</v>
      </c>
      <c r="H410" s="119">
        <v>406.13411784000004</v>
      </c>
      <c r="I410" s="119">
        <v>403.50388099999992</v>
      </c>
      <c r="J410" s="119">
        <v>0</v>
      </c>
      <c r="K410" s="119">
        <f t="shared" si="24"/>
        <v>320292.92061978666</v>
      </c>
      <c r="L410" s="119">
        <v>384965.62333333329</v>
      </c>
      <c r="M410" s="119">
        <f t="shared" si="25"/>
        <v>705258.54395312001</v>
      </c>
      <c r="N410" s="133">
        <v>70599.647484519999</v>
      </c>
      <c r="O410" s="119">
        <v>67701.001000000004</v>
      </c>
      <c r="P410" s="119">
        <v>60753.058061999996</v>
      </c>
      <c r="Q410" s="119">
        <v>88087.087086666666</v>
      </c>
      <c r="R410" s="119">
        <v>24418.407500000001</v>
      </c>
      <c r="S410" s="119">
        <v>24.179166666666664</v>
      </c>
      <c r="T410" s="119">
        <v>406.13411784000004</v>
      </c>
      <c r="U410" s="119">
        <v>403.50388099999992</v>
      </c>
      <c r="V410" s="119">
        <v>0</v>
      </c>
      <c r="W410" s="119">
        <f t="shared" si="26"/>
        <v>312393.01829869329</v>
      </c>
      <c r="X410" s="119">
        <v>384965.62333333329</v>
      </c>
      <c r="Y410" s="134">
        <f t="shared" si="27"/>
        <v>697358.64163202653</v>
      </c>
    </row>
    <row r="411" spans="1:25" s="116" customFormat="1" ht="13" x14ac:dyDescent="0.3">
      <c r="A411" s="116">
        <v>406</v>
      </c>
      <c r="B411" s="116" t="s">
        <v>43</v>
      </c>
      <c r="C411" s="133">
        <v>56659.80695643826</v>
      </c>
      <c r="D411" s="119">
        <v>46808.976390953409</v>
      </c>
      <c r="E411" s="119">
        <v>62029.331999999973</v>
      </c>
      <c r="F411" s="119">
        <v>11916.941666666668</v>
      </c>
      <c r="G411" s="119">
        <v>15.743333333333331</v>
      </c>
      <c r="H411" s="119">
        <v>246.91102467499999</v>
      </c>
      <c r="I411" s="119">
        <v>277.32257966666668</v>
      </c>
      <c r="J411" s="119">
        <v>0</v>
      </c>
      <c r="K411" s="119">
        <f t="shared" si="24"/>
        <v>177955.03395173335</v>
      </c>
      <c r="L411" s="119">
        <v>212905.535</v>
      </c>
      <c r="M411" s="119">
        <f t="shared" si="25"/>
        <v>390860.56895173335</v>
      </c>
      <c r="N411" s="133">
        <v>42921.366456004165</v>
      </c>
      <c r="O411" s="119">
        <v>30561.745666666673</v>
      </c>
      <c r="P411" s="119">
        <v>33530.76</v>
      </c>
      <c r="Q411" s="119">
        <v>62029.331999999973</v>
      </c>
      <c r="R411" s="119">
        <v>11916.941666666668</v>
      </c>
      <c r="S411" s="119">
        <v>15.743333333333331</v>
      </c>
      <c r="T411" s="119">
        <v>246.91102467499999</v>
      </c>
      <c r="U411" s="119">
        <v>277.32257966666668</v>
      </c>
      <c r="V411" s="119">
        <v>0</v>
      </c>
      <c r="W411" s="119">
        <f t="shared" si="26"/>
        <v>181500.12272701252</v>
      </c>
      <c r="X411" s="119">
        <v>212905.535</v>
      </c>
      <c r="Y411" s="134">
        <f t="shared" si="27"/>
        <v>394405.65772701253</v>
      </c>
    </row>
    <row r="412" spans="1:25" s="116" customFormat="1" ht="13" x14ac:dyDescent="0.3">
      <c r="A412" s="116">
        <v>407</v>
      </c>
      <c r="B412" s="116" t="s">
        <v>43</v>
      </c>
      <c r="C412" s="133">
        <v>33295.463460921928</v>
      </c>
      <c r="D412" s="119">
        <v>16098.572403573076</v>
      </c>
      <c r="E412" s="119">
        <v>34595.760000000002</v>
      </c>
      <c r="F412" s="119">
        <v>7269.8474999999999</v>
      </c>
      <c r="G412" s="119">
        <v>9.370000000000001</v>
      </c>
      <c r="H412" s="119">
        <v>131.663844985</v>
      </c>
      <c r="I412" s="119">
        <v>113.35353346666666</v>
      </c>
      <c r="J412" s="119">
        <v>0</v>
      </c>
      <c r="K412" s="119">
        <f t="shared" si="24"/>
        <v>91514.030742946677</v>
      </c>
      <c r="L412" s="119">
        <v>121953.34833333334</v>
      </c>
      <c r="M412" s="119">
        <f t="shared" si="25"/>
        <v>213467.37907628002</v>
      </c>
      <c r="N412" s="133">
        <v>22887.56505322583</v>
      </c>
      <c r="O412" s="119">
        <v>18117.231666666667</v>
      </c>
      <c r="P412" s="119">
        <v>11035.44</v>
      </c>
      <c r="Q412" s="119">
        <v>34595.760000000002</v>
      </c>
      <c r="R412" s="119">
        <v>7269.8474999999999</v>
      </c>
      <c r="S412" s="119">
        <v>9.370000000000001</v>
      </c>
      <c r="T412" s="119">
        <v>131.663844985</v>
      </c>
      <c r="U412" s="119">
        <v>113.35353346666666</v>
      </c>
      <c r="V412" s="119">
        <v>0</v>
      </c>
      <c r="W412" s="119">
        <f t="shared" si="26"/>
        <v>94160.231598344166</v>
      </c>
      <c r="X412" s="119">
        <v>121953.34833333334</v>
      </c>
      <c r="Y412" s="134">
        <f t="shared" si="27"/>
        <v>216113.57993167749</v>
      </c>
    </row>
    <row r="413" spans="1:25" s="116" customFormat="1" ht="13" x14ac:dyDescent="0.3">
      <c r="A413" s="116">
        <v>408</v>
      </c>
      <c r="B413" s="116" t="s">
        <v>43</v>
      </c>
      <c r="C413" s="133">
        <v>328613.8913939498</v>
      </c>
      <c r="D413" s="119">
        <v>242150.16664860025</v>
      </c>
      <c r="E413" s="119">
        <v>144409.83780000001</v>
      </c>
      <c r="F413" s="119">
        <v>114952.12416666666</v>
      </c>
      <c r="G413" s="119">
        <v>100.7325</v>
      </c>
      <c r="H413" s="119">
        <v>2452.3059876500006</v>
      </c>
      <c r="I413" s="119">
        <v>2112.5837633333335</v>
      </c>
      <c r="J413" s="119">
        <v>0</v>
      </c>
      <c r="K413" s="119">
        <f t="shared" si="24"/>
        <v>834791.64226019999</v>
      </c>
      <c r="L413" s="119">
        <v>2048447.1175000004</v>
      </c>
      <c r="M413" s="119">
        <f t="shared" si="25"/>
        <v>2883238.7597602005</v>
      </c>
      <c r="N413" s="133">
        <v>426292.52418649156</v>
      </c>
      <c r="O413" s="119">
        <v>165249.46733333336</v>
      </c>
      <c r="P413" s="119">
        <v>160980.48315000001</v>
      </c>
      <c r="Q413" s="119">
        <v>144409.83780000001</v>
      </c>
      <c r="R413" s="119">
        <v>114952.12416666666</v>
      </c>
      <c r="S413" s="119">
        <v>100.7325</v>
      </c>
      <c r="T413" s="119">
        <v>2452.3059876500006</v>
      </c>
      <c r="U413" s="119">
        <v>2112.5837633333335</v>
      </c>
      <c r="V413" s="119">
        <v>0</v>
      </c>
      <c r="W413" s="119">
        <f t="shared" si="26"/>
        <v>1016550.0588874749</v>
      </c>
      <c r="X413" s="119">
        <v>2048447.1175000004</v>
      </c>
      <c r="Y413" s="134">
        <f t="shared" si="27"/>
        <v>3064997.1763874753</v>
      </c>
    </row>
    <row r="414" spans="1:25" s="116" customFormat="1" ht="13" x14ac:dyDescent="0.3">
      <c r="A414" s="116">
        <v>409</v>
      </c>
      <c r="B414" s="116" t="s">
        <v>43</v>
      </c>
      <c r="C414" s="133">
        <v>135944.17597921484</v>
      </c>
      <c r="D414" s="119">
        <v>70217.22984704515</v>
      </c>
      <c r="E414" s="119">
        <v>79921.882360000003</v>
      </c>
      <c r="F414" s="119">
        <v>23981.279166666664</v>
      </c>
      <c r="G414" s="119">
        <v>30.611666666666665</v>
      </c>
      <c r="H414" s="119">
        <v>404.50644277999999</v>
      </c>
      <c r="I414" s="119">
        <v>438.81242966666667</v>
      </c>
      <c r="J414" s="119">
        <v>0</v>
      </c>
      <c r="K414" s="119">
        <f t="shared" si="24"/>
        <v>310938.49789204006</v>
      </c>
      <c r="L414" s="119">
        <v>392417.98</v>
      </c>
      <c r="M414" s="119">
        <f t="shared" si="25"/>
        <v>703356.47789204004</v>
      </c>
      <c r="N414" s="133">
        <v>70316.703303256669</v>
      </c>
      <c r="O414" s="119">
        <v>75537.347333333339</v>
      </c>
      <c r="P414" s="119">
        <v>49936.455395999998</v>
      </c>
      <c r="Q414" s="119">
        <v>79921.882360000003</v>
      </c>
      <c r="R414" s="119">
        <v>23981.279166666664</v>
      </c>
      <c r="S414" s="119">
        <v>30.611666666666665</v>
      </c>
      <c r="T414" s="119">
        <v>404.50644277999999</v>
      </c>
      <c r="U414" s="119">
        <v>438.81242966666667</v>
      </c>
      <c r="V414" s="119">
        <v>0</v>
      </c>
      <c r="W414" s="119">
        <f t="shared" si="26"/>
        <v>300567.59809837007</v>
      </c>
      <c r="X414" s="119">
        <v>392417.98</v>
      </c>
      <c r="Y414" s="134">
        <f t="shared" si="27"/>
        <v>692985.57809837</v>
      </c>
    </row>
    <row r="415" spans="1:25" s="116" customFormat="1" ht="13" x14ac:dyDescent="0.3">
      <c r="A415" s="116">
        <v>410</v>
      </c>
      <c r="B415" s="116" t="s">
        <v>43</v>
      </c>
      <c r="C415" s="133">
        <v>209296.62704231878</v>
      </c>
      <c r="D415" s="119">
        <v>120894.93144866453</v>
      </c>
      <c r="E415" s="119">
        <v>105184.60000000002</v>
      </c>
      <c r="F415" s="119">
        <v>46718.04</v>
      </c>
      <c r="G415" s="119">
        <v>60.064166666666665</v>
      </c>
      <c r="H415" s="119">
        <v>938.85232795000002</v>
      </c>
      <c r="I415" s="119">
        <v>788.50312466666674</v>
      </c>
      <c r="J415" s="119">
        <v>0</v>
      </c>
      <c r="K415" s="119">
        <f t="shared" si="24"/>
        <v>483881.61811026669</v>
      </c>
      <c r="L415" s="119">
        <v>811724.07666666666</v>
      </c>
      <c r="M415" s="119">
        <f t="shared" si="25"/>
        <v>1295605.6947769334</v>
      </c>
      <c r="N415" s="133">
        <v>163203.82967530831</v>
      </c>
      <c r="O415" s="119">
        <v>112577.49633333333</v>
      </c>
      <c r="P415" s="119">
        <v>83402.459999999977</v>
      </c>
      <c r="Q415" s="119">
        <v>105184.60000000002</v>
      </c>
      <c r="R415" s="119">
        <v>46718.04</v>
      </c>
      <c r="S415" s="119">
        <v>60.064166666666665</v>
      </c>
      <c r="T415" s="119">
        <v>938.85232795000002</v>
      </c>
      <c r="U415" s="119">
        <v>788.50312466666674</v>
      </c>
      <c r="V415" s="119">
        <v>0</v>
      </c>
      <c r="W415" s="119">
        <f t="shared" si="26"/>
        <v>512873.84562792495</v>
      </c>
      <c r="X415" s="119">
        <v>811724.07666666666</v>
      </c>
      <c r="Y415" s="134">
        <f t="shared" si="27"/>
        <v>1324597.9222945916</v>
      </c>
    </row>
    <row r="416" spans="1:25" s="116" customFormat="1" ht="13" x14ac:dyDescent="0.3">
      <c r="A416" s="116">
        <v>411</v>
      </c>
      <c r="B416" s="116" t="s">
        <v>43</v>
      </c>
      <c r="C416" s="133">
        <v>46090.697802196759</v>
      </c>
      <c r="D416" s="119">
        <v>20836.103505088238</v>
      </c>
      <c r="E416" s="119">
        <v>30799.618200000008</v>
      </c>
      <c r="F416" s="119">
        <v>10379.422500000001</v>
      </c>
      <c r="G416" s="119">
        <v>14.741666666666667</v>
      </c>
      <c r="H416" s="119">
        <v>185.25053635499998</v>
      </c>
      <c r="I416" s="119">
        <v>156.67863966666667</v>
      </c>
      <c r="J416" s="119">
        <v>0</v>
      </c>
      <c r="K416" s="119">
        <f t="shared" si="24"/>
        <v>108462.51284997335</v>
      </c>
      <c r="L416" s="119">
        <v>171336.96666666667</v>
      </c>
      <c r="M416" s="119">
        <f t="shared" si="25"/>
        <v>279799.47951664001</v>
      </c>
      <c r="N416" s="133">
        <v>32202.718236377503</v>
      </c>
      <c r="O416" s="119">
        <v>25044.407000000003</v>
      </c>
      <c r="P416" s="119">
        <v>14125.363199999994</v>
      </c>
      <c r="Q416" s="119">
        <v>30799.618200000008</v>
      </c>
      <c r="R416" s="119">
        <v>10379.422500000001</v>
      </c>
      <c r="S416" s="119">
        <v>14.741666666666667</v>
      </c>
      <c r="T416" s="119">
        <v>185.25053635499998</v>
      </c>
      <c r="U416" s="119">
        <v>156.67863966666667</v>
      </c>
      <c r="V416" s="119">
        <v>0</v>
      </c>
      <c r="W416" s="119">
        <f t="shared" si="26"/>
        <v>112908.19997906586</v>
      </c>
      <c r="X416" s="119">
        <v>171336.96666666667</v>
      </c>
      <c r="Y416" s="134">
        <f t="shared" si="27"/>
        <v>284245.16664573253</v>
      </c>
    </row>
    <row r="417" spans="1:25" s="116" customFormat="1" ht="13" x14ac:dyDescent="0.3">
      <c r="A417" s="116">
        <v>412</v>
      </c>
      <c r="B417" s="116" t="s">
        <v>43</v>
      </c>
      <c r="C417" s="133">
        <v>2601.193478081314</v>
      </c>
      <c r="D417" s="119">
        <v>5884.9945757386859</v>
      </c>
      <c r="E417" s="119">
        <v>22090.980000000007</v>
      </c>
      <c r="F417" s="119">
        <v>442.40250000000009</v>
      </c>
      <c r="G417" s="119">
        <v>0.9275000000000001</v>
      </c>
      <c r="H417" s="119">
        <v>8.3501654599999977</v>
      </c>
      <c r="I417" s="119">
        <v>54.861129266666666</v>
      </c>
      <c r="J417" s="119">
        <v>0</v>
      </c>
      <c r="K417" s="119">
        <f t="shared" si="24"/>
        <v>31083.709348546679</v>
      </c>
      <c r="L417" s="119">
        <v>7626.4625000000005</v>
      </c>
      <c r="M417" s="119">
        <f t="shared" si="25"/>
        <v>38710.171848546677</v>
      </c>
      <c r="N417" s="133">
        <v>1451.5370957966668</v>
      </c>
      <c r="O417" s="119">
        <v>1438.1743333333336</v>
      </c>
      <c r="P417" s="119">
        <v>4456.6200000000008</v>
      </c>
      <c r="Q417" s="119">
        <v>22090.980000000007</v>
      </c>
      <c r="R417" s="119">
        <v>442.40250000000009</v>
      </c>
      <c r="S417" s="119">
        <v>0.9275000000000001</v>
      </c>
      <c r="T417" s="119">
        <v>8.3501654599999977</v>
      </c>
      <c r="U417" s="119">
        <v>54.861129266666666</v>
      </c>
      <c r="V417" s="119">
        <v>0</v>
      </c>
      <c r="W417" s="119">
        <f t="shared" si="26"/>
        <v>29943.852723856678</v>
      </c>
      <c r="X417" s="119">
        <v>7626.4625000000005</v>
      </c>
      <c r="Y417" s="134">
        <f t="shared" si="27"/>
        <v>37570.315223856676</v>
      </c>
    </row>
    <row r="418" spans="1:25" s="116" customFormat="1" ht="13" x14ac:dyDescent="0.3">
      <c r="A418" s="116">
        <v>413</v>
      </c>
      <c r="B418" s="116" t="s">
        <v>43</v>
      </c>
      <c r="C418" s="133">
        <v>82.910311568187808</v>
      </c>
      <c r="D418" s="119">
        <v>3622.2475036224791</v>
      </c>
      <c r="E418" s="119">
        <v>18932.514599999999</v>
      </c>
      <c r="F418" s="119">
        <v>14.755833333333335</v>
      </c>
      <c r="G418" s="119">
        <v>0.03</v>
      </c>
      <c r="H418" s="119">
        <v>0.25645837199999999</v>
      </c>
      <c r="I418" s="119">
        <v>1.0638299333333332</v>
      </c>
      <c r="J418" s="119">
        <v>0</v>
      </c>
      <c r="K418" s="119">
        <f t="shared" si="24"/>
        <v>22653.778536829333</v>
      </c>
      <c r="L418" s="119">
        <v>253.61249999999998</v>
      </c>
      <c r="M418" s="119">
        <f t="shared" si="25"/>
        <v>22907.391036829333</v>
      </c>
      <c r="N418" s="133">
        <v>44.581013665999997</v>
      </c>
      <c r="O418" s="119">
        <v>45.954333333333331</v>
      </c>
      <c r="P418" s="119">
        <v>2794.9373999999993</v>
      </c>
      <c r="Q418" s="119">
        <v>18932.514599999999</v>
      </c>
      <c r="R418" s="119">
        <v>14.755833333333335</v>
      </c>
      <c r="S418" s="119">
        <v>0.03</v>
      </c>
      <c r="T418" s="119">
        <v>0.25645837199999999</v>
      </c>
      <c r="U418" s="119">
        <v>1.0638299333333332</v>
      </c>
      <c r="V418" s="119">
        <v>0</v>
      </c>
      <c r="W418" s="119">
        <f t="shared" si="26"/>
        <v>21834.093468637999</v>
      </c>
      <c r="X418" s="119">
        <v>253.61249999999998</v>
      </c>
      <c r="Y418" s="134">
        <f t="shared" si="27"/>
        <v>22087.705968637998</v>
      </c>
    </row>
    <row r="419" spans="1:25" s="116" customFormat="1" ht="13" x14ac:dyDescent="0.3">
      <c r="A419" s="116">
        <v>414</v>
      </c>
      <c r="B419" s="116" t="s">
        <v>43</v>
      </c>
      <c r="C419" s="133">
        <v>12899.543952546243</v>
      </c>
      <c r="D419" s="119">
        <v>11971.535778345424</v>
      </c>
      <c r="E419" s="119">
        <v>30057.73499999999</v>
      </c>
      <c r="F419" s="119">
        <v>3044.7016666666673</v>
      </c>
      <c r="G419" s="119">
        <v>3.8858333333333328</v>
      </c>
      <c r="H419" s="119">
        <v>56.333975175000006</v>
      </c>
      <c r="I419" s="119">
        <v>72.337935799999997</v>
      </c>
      <c r="J419" s="119">
        <v>0</v>
      </c>
      <c r="K419" s="119">
        <f t="shared" si="24"/>
        <v>58106.074141866658</v>
      </c>
      <c r="L419" s="119">
        <v>51462.635833333326</v>
      </c>
      <c r="M419" s="119">
        <f t="shared" si="25"/>
        <v>109568.70997519998</v>
      </c>
      <c r="N419" s="133">
        <v>9792.7226845874993</v>
      </c>
      <c r="O419" s="119">
        <v>6956.4693333333335</v>
      </c>
      <c r="P419" s="119">
        <v>8647.9649999999983</v>
      </c>
      <c r="Q419" s="119">
        <v>30057.73499999999</v>
      </c>
      <c r="R419" s="119">
        <v>3044.7016666666673</v>
      </c>
      <c r="S419" s="119">
        <v>3.8858333333333328</v>
      </c>
      <c r="T419" s="119">
        <v>56.333975175000006</v>
      </c>
      <c r="U419" s="119">
        <v>72.337935799999997</v>
      </c>
      <c r="V419" s="119">
        <v>0</v>
      </c>
      <c r="W419" s="119">
        <f t="shared" si="26"/>
        <v>58632.151428895828</v>
      </c>
      <c r="X419" s="119">
        <v>51462.635833333326</v>
      </c>
      <c r="Y419" s="134">
        <f t="shared" si="27"/>
        <v>110094.78726222916</v>
      </c>
    </row>
    <row r="420" spans="1:25" s="116" customFormat="1" ht="13" x14ac:dyDescent="0.3">
      <c r="A420" s="116">
        <v>415</v>
      </c>
      <c r="B420" s="116" t="s">
        <v>43</v>
      </c>
      <c r="C420" s="133">
        <v>90746.180752308501</v>
      </c>
      <c r="D420" s="119">
        <v>61919.444149609822</v>
      </c>
      <c r="E420" s="119">
        <v>76028.199999999983</v>
      </c>
      <c r="F420" s="119">
        <v>16771.653333333332</v>
      </c>
      <c r="G420" s="119">
        <v>26.355</v>
      </c>
      <c r="H420" s="119">
        <v>286.73728025500003</v>
      </c>
      <c r="I420" s="119">
        <v>284.06576166666667</v>
      </c>
      <c r="J420" s="119">
        <v>0</v>
      </c>
      <c r="K420" s="119">
        <f t="shared" si="24"/>
        <v>246062.6362771733</v>
      </c>
      <c r="L420" s="119">
        <v>281533.54749999999</v>
      </c>
      <c r="M420" s="119">
        <f t="shared" si="25"/>
        <v>527596.18377717328</v>
      </c>
      <c r="N420" s="133">
        <v>49844.497217660835</v>
      </c>
      <c r="O420" s="119">
        <v>50226.425333333325</v>
      </c>
      <c r="P420" s="119">
        <v>44778.419999999991</v>
      </c>
      <c r="Q420" s="119">
        <v>76028.199999999983</v>
      </c>
      <c r="R420" s="119">
        <v>16771.653333333332</v>
      </c>
      <c r="S420" s="119">
        <v>26.355</v>
      </c>
      <c r="T420" s="119">
        <v>286.73728025500003</v>
      </c>
      <c r="U420" s="119">
        <v>284.06576166666667</v>
      </c>
      <c r="V420" s="119">
        <v>0</v>
      </c>
      <c r="W420" s="119">
        <f t="shared" si="26"/>
        <v>238246.35392624914</v>
      </c>
      <c r="X420" s="119">
        <v>281533.54749999999</v>
      </c>
      <c r="Y420" s="134">
        <f t="shared" si="27"/>
        <v>519779.90142624913</v>
      </c>
    </row>
    <row r="421" spans="1:25" s="116" customFormat="1" ht="13" x14ac:dyDescent="0.3">
      <c r="A421" s="116">
        <v>416</v>
      </c>
      <c r="B421" s="116" t="s">
        <v>43</v>
      </c>
      <c r="C421" s="133">
        <v>117911.04994657151</v>
      </c>
      <c r="D421" s="119">
        <v>43996.743007950165</v>
      </c>
      <c r="E421" s="119">
        <v>21773.83108</v>
      </c>
      <c r="F421" s="119">
        <v>21883.317500000001</v>
      </c>
      <c r="G421" s="119">
        <v>30.5</v>
      </c>
      <c r="H421" s="119">
        <v>365.82073206499996</v>
      </c>
      <c r="I421" s="119">
        <v>358.13612833333332</v>
      </c>
      <c r="J421" s="119">
        <v>0</v>
      </c>
      <c r="K421" s="119">
        <f t="shared" si="24"/>
        <v>206319.39839492002</v>
      </c>
      <c r="L421" s="119">
        <v>359870.33499999996</v>
      </c>
      <c r="M421" s="119">
        <f t="shared" si="25"/>
        <v>566189.73339492001</v>
      </c>
      <c r="N421" s="133">
        <v>63591.837257299172</v>
      </c>
      <c r="O421" s="119">
        <v>65341.12266666667</v>
      </c>
      <c r="P421" s="119">
        <v>30095.802450000014</v>
      </c>
      <c r="Q421" s="119">
        <v>21773.83108</v>
      </c>
      <c r="R421" s="119">
        <v>21883.317500000001</v>
      </c>
      <c r="S421" s="119">
        <v>30.5</v>
      </c>
      <c r="T421" s="119">
        <v>365.82073206499996</v>
      </c>
      <c r="U421" s="119">
        <v>358.13612833333332</v>
      </c>
      <c r="V421" s="119">
        <v>0</v>
      </c>
      <c r="W421" s="119">
        <f t="shared" si="26"/>
        <v>203440.3678143642</v>
      </c>
      <c r="X421" s="119">
        <v>359870.33499999996</v>
      </c>
      <c r="Y421" s="134">
        <f t="shared" si="27"/>
        <v>563310.70281436411</v>
      </c>
    </row>
    <row r="422" spans="1:25" s="116" customFormat="1" ht="13" x14ac:dyDescent="0.3">
      <c r="A422" s="116">
        <v>417</v>
      </c>
      <c r="B422" s="116" t="s">
        <v>43</v>
      </c>
      <c r="C422" s="133">
        <v>159259.19452946642</v>
      </c>
      <c r="D422" s="119">
        <v>77946.711114790276</v>
      </c>
      <c r="E422" s="119">
        <v>82596.400000000009</v>
      </c>
      <c r="F422" s="119">
        <v>34532.760833333334</v>
      </c>
      <c r="G422" s="119">
        <v>45.364166666666677</v>
      </c>
      <c r="H422" s="119">
        <v>633.01295576999996</v>
      </c>
      <c r="I422" s="119">
        <v>526.87282766666669</v>
      </c>
      <c r="J422" s="119">
        <v>0</v>
      </c>
      <c r="K422" s="119">
        <f t="shared" si="24"/>
        <v>355540.31642769341</v>
      </c>
      <c r="L422" s="119">
        <v>580736.15916666656</v>
      </c>
      <c r="M422" s="119">
        <f t="shared" si="25"/>
        <v>936276.47559435992</v>
      </c>
      <c r="N422" s="133">
        <v>110038.752144685</v>
      </c>
      <c r="O422" s="119">
        <v>86620.445333333337</v>
      </c>
      <c r="P422" s="119">
        <v>53479.44</v>
      </c>
      <c r="Q422" s="119">
        <v>82596.400000000009</v>
      </c>
      <c r="R422" s="119">
        <v>34532.760833333334</v>
      </c>
      <c r="S422" s="119">
        <v>45.364166666666677</v>
      </c>
      <c r="T422" s="119">
        <v>633.01295576999996</v>
      </c>
      <c r="U422" s="119">
        <v>526.87282766666669</v>
      </c>
      <c r="V422" s="119">
        <v>0</v>
      </c>
      <c r="W422" s="119">
        <f t="shared" si="26"/>
        <v>368473.04826145509</v>
      </c>
      <c r="X422" s="119">
        <v>580736.15916666656</v>
      </c>
      <c r="Y422" s="134">
        <f t="shared" si="27"/>
        <v>949209.20742812171</v>
      </c>
    </row>
    <row r="423" spans="1:25" s="116" customFormat="1" ht="13" x14ac:dyDescent="0.3">
      <c r="A423" s="116">
        <v>418</v>
      </c>
      <c r="B423" s="116" t="s">
        <v>43</v>
      </c>
      <c r="C423" s="133">
        <v>41287.792406129964</v>
      </c>
      <c r="D423" s="119">
        <v>33116.695222883391</v>
      </c>
      <c r="E423" s="119">
        <v>54078.286800000002</v>
      </c>
      <c r="F423" s="119">
        <v>9048.4541666666682</v>
      </c>
      <c r="G423" s="119">
        <v>12.116666666666669</v>
      </c>
      <c r="H423" s="119">
        <v>171.54473303999998</v>
      </c>
      <c r="I423" s="119">
        <v>513.25582033333342</v>
      </c>
      <c r="J423" s="119">
        <v>0</v>
      </c>
      <c r="K423" s="119">
        <f t="shared" si="24"/>
        <v>138228.14581572005</v>
      </c>
      <c r="L423" s="119">
        <v>155370.35666666663</v>
      </c>
      <c r="M423" s="119">
        <f t="shared" si="25"/>
        <v>293598.50248238666</v>
      </c>
      <c r="N423" s="133">
        <v>29820.19276012</v>
      </c>
      <c r="O423" s="119">
        <v>22368.787666666667</v>
      </c>
      <c r="P423" s="119">
        <v>23755.906800000001</v>
      </c>
      <c r="Q423" s="119">
        <v>54078.286800000002</v>
      </c>
      <c r="R423" s="119">
        <v>9048.4541666666682</v>
      </c>
      <c r="S423" s="119">
        <v>12.116666666666669</v>
      </c>
      <c r="T423" s="119">
        <v>171.54473303999998</v>
      </c>
      <c r="U423" s="119">
        <v>513.25582033333342</v>
      </c>
      <c r="V423" s="119">
        <v>0</v>
      </c>
      <c r="W423" s="119">
        <f t="shared" si="26"/>
        <v>139768.54541349335</v>
      </c>
      <c r="X423" s="119">
        <v>155370.35666666663</v>
      </c>
      <c r="Y423" s="134">
        <f t="shared" si="27"/>
        <v>295138.90208015998</v>
      </c>
    </row>
    <row r="424" spans="1:25" s="116" customFormat="1" ht="13" x14ac:dyDescent="0.3">
      <c r="A424" s="116">
        <v>419</v>
      </c>
      <c r="B424" s="116" t="s">
        <v>43</v>
      </c>
      <c r="C424" s="133">
        <v>57610.442983087421</v>
      </c>
      <c r="D424" s="119">
        <v>31118.784958115913</v>
      </c>
      <c r="E424" s="119">
        <v>51656.267584000008</v>
      </c>
      <c r="F424" s="119">
        <v>12454.803333333335</v>
      </c>
      <c r="G424" s="119">
        <v>15.434166666666664</v>
      </c>
      <c r="H424" s="119">
        <v>228.56098061</v>
      </c>
      <c r="I424" s="119">
        <v>219.90606400000001</v>
      </c>
      <c r="J424" s="119">
        <v>0</v>
      </c>
      <c r="K424" s="119">
        <f t="shared" si="24"/>
        <v>153304.20006981338</v>
      </c>
      <c r="L424" s="119">
        <v>209120.13749999998</v>
      </c>
      <c r="M424" s="119">
        <f t="shared" si="25"/>
        <v>362424.33756981336</v>
      </c>
      <c r="N424" s="133">
        <v>39731.517129371663</v>
      </c>
      <c r="O424" s="119">
        <v>31339.093666666668</v>
      </c>
      <c r="P424" s="119">
        <v>21607.253183999997</v>
      </c>
      <c r="Q424" s="119">
        <v>51656.267584000008</v>
      </c>
      <c r="R424" s="119">
        <v>12454.803333333335</v>
      </c>
      <c r="S424" s="119">
        <v>15.434166666666664</v>
      </c>
      <c r="T424" s="119">
        <v>228.56098061</v>
      </c>
      <c r="U424" s="119">
        <v>219.90606400000001</v>
      </c>
      <c r="V424" s="119">
        <v>0</v>
      </c>
      <c r="W424" s="119">
        <f t="shared" si="26"/>
        <v>157252.83610864836</v>
      </c>
      <c r="X424" s="119">
        <v>209120.13749999998</v>
      </c>
      <c r="Y424" s="134">
        <f t="shared" si="27"/>
        <v>366372.97360864835</v>
      </c>
    </row>
    <row r="425" spans="1:25" s="116" customFormat="1" ht="13" x14ac:dyDescent="0.3">
      <c r="A425" s="116">
        <v>420</v>
      </c>
      <c r="B425" s="116" t="s">
        <v>43</v>
      </c>
      <c r="C425" s="133">
        <v>117498.70722220112</v>
      </c>
      <c r="D425" s="119">
        <v>47798.552405805531</v>
      </c>
      <c r="E425" s="119">
        <v>63900.660000000025</v>
      </c>
      <c r="F425" s="119">
        <v>23600.125</v>
      </c>
      <c r="G425" s="119">
        <v>34.875833333333325</v>
      </c>
      <c r="H425" s="119">
        <v>418.78188202000001</v>
      </c>
      <c r="I425" s="119">
        <v>350.54992199999998</v>
      </c>
      <c r="J425" s="119">
        <v>0</v>
      </c>
      <c r="K425" s="119">
        <f t="shared" si="24"/>
        <v>253602.25226536003</v>
      </c>
      <c r="L425" s="119">
        <v>396634.38499999995</v>
      </c>
      <c r="M425" s="119">
        <f t="shared" si="25"/>
        <v>650236.63726535998</v>
      </c>
      <c r="N425" s="133">
        <v>72798.250491143335</v>
      </c>
      <c r="O425" s="119">
        <v>64474.584000000003</v>
      </c>
      <c r="P425" s="119">
        <v>32469.659999999993</v>
      </c>
      <c r="Q425" s="119">
        <v>63900.660000000025</v>
      </c>
      <c r="R425" s="119">
        <v>23600.125</v>
      </c>
      <c r="S425" s="119">
        <v>34.875833333333325</v>
      </c>
      <c r="T425" s="119">
        <v>418.78188202000001</v>
      </c>
      <c r="U425" s="119">
        <v>350.54992199999998</v>
      </c>
      <c r="V425" s="119">
        <v>0</v>
      </c>
      <c r="W425" s="119">
        <f t="shared" si="26"/>
        <v>258047.48712849672</v>
      </c>
      <c r="X425" s="119">
        <v>396634.38499999995</v>
      </c>
      <c r="Y425" s="134">
        <f t="shared" si="27"/>
        <v>654681.87212849665</v>
      </c>
    </row>
    <row r="426" spans="1:25" s="116" customFormat="1" ht="13" x14ac:dyDescent="0.3">
      <c r="A426" s="116">
        <v>421</v>
      </c>
      <c r="B426" s="116" t="s">
        <v>43</v>
      </c>
      <c r="C426" s="133">
        <v>130788.47291777081</v>
      </c>
      <c r="D426" s="119">
        <v>92987.919151159193</v>
      </c>
      <c r="E426" s="119">
        <v>34098.61952</v>
      </c>
      <c r="F426" s="119">
        <v>27305.852499999997</v>
      </c>
      <c r="G426" s="119">
        <v>35.733333333333327</v>
      </c>
      <c r="H426" s="119">
        <v>535.92422778999992</v>
      </c>
      <c r="I426" s="119">
        <v>502.05810266666668</v>
      </c>
      <c r="J426" s="119">
        <v>0</v>
      </c>
      <c r="K426" s="119">
        <f t="shared" si="24"/>
        <v>286254.57975272002</v>
      </c>
      <c r="L426" s="119">
        <v>477797.75666666665</v>
      </c>
      <c r="M426" s="119">
        <f t="shared" si="25"/>
        <v>764052.33641938667</v>
      </c>
      <c r="N426" s="133">
        <v>93161.494930828325</v>
      </c>
      <c r="O426" s="119">
        <v>70946.242666666687</v>
      </c>
      <c r="P426" s="119">
        <v>66127.751999999993</v>
      </c>
      <c r="Q426" s="119">
        <v>34098.61952</v>
      </c>
      <c r="R426" s="119">
        <v>27305.852499999997</v>
      </c>
      <c r="S426" s="119">
        <v>35.733333333333327</v>
      </c>
      <c r="T426" s="119">
        <v>535.92422778999992</v>
      </c>
      <c r="U426" s="119">
        <v>502.05810266666668</v>
      </c>
      <c r="V426" s="119">
        <v>0</v>
      </c>
      <c r="W426" s="119">
        <f t="shared" si="26"/>
        <v>292713.677281285</v>
      </c>
      <c r="X426" s="119">
        <v>477797.75666666665</v>
      </c>
      <c r="Y426" s="134">
        <f t="shared" si="27"/>
        <v>770511.43394795165</v>
      </c>
    </row>
    <row r="427" spans="1:25" s="116" customFormat="1" ht="13" x14ac:dyDescent="0.3">
      <c r="A427" s="116">
        <v>422</v>
      </c>
      <c r="B427" s="116" t="s">
        <v>43</v>
      </c>
      <c r="C427" s="133">
        <v>153247.32703916024</v>
      </c>
      <c r="D427" s="119">
        <v>57457.161193594766</v>
      </c>
      <c r="E427" s="119">
        <v>71777.34264599999</v>
      </c>
      <c r="F427" s="119">
        <v>27406.754166666666</v>
      </c>
      <c r="G427" s="119">
        <v>38.553333333333335</v>
      </c>
      <c r="H427" s="119">
        <v>463.24268876500008</v>
      </c>
      <c r="I427" s="119">
        <v>476.58096966666659</v>
      </c>
      <c r="J427" s="119">
        <v>0</v>
      </c>
      <c r="K427" s="119">
        <f t="shared" si="24"/>
        <v>310866.96203718666</v>
      </c>
      <c r="L427" s="119">
        <v>453530.00833333336</v>
      </c>
      <c r="M427" s="119">
        <f t="shared" si="25"/>
        <v>764396.97037052002</v>
      </c>
      <c r="N427" s="133">
        <v>80527.020730315824</v>
      </c>
      <c r="O427" s="119">
        <v>85066.554666666663</v>
      </c>
      <c r="P427" s="119">
        <v>39457.326545999997</v>
      </c>
      <c r="Q427" s="119">
        <v>71777.34264599999</v>
      </c>
      <c r="R427" s="119">
        <v>27406.754166666666</v>
      </c>
      <c r="S427" s="119">
        <v>38.553333333333335</v>
      </c>
      <c r="T427" s="119">
        <v>463.24268876500008</v>
      </c>
      <c r="U427" s="119">
        <v>476.58096966666659</v>
      </c>
      <c r="V427" s="119">
        <v>0</v>
      </c>
      <c r="W427" s="119">
        <f t="shared" si="26"/>
        <v>305213.37574741413</v>
      </c>
      <c r="X427" s="119">
        <v>453530.00833333336</v>
      </c>
      <c r="Y427" s="134">
        <f t="shared" si="27"/>
        <v>758743.38408074749</v>
      </c>
    </row>
    <row r="428" spans="1:25" s="116" customFormat="1" ht="13" x14ac:dyDescent="0.3">
      <c r="A428" s="116">
        <v>423</v>
      </c>
      <c r="B428" s="116" t="s">
        <v>43</v>
      </c>
      <c r="C428" s="133">
        <v>242537.13440631932</v>
      </c>
      <c r="D428" s="119">
        <v>86788.386957950672</v>
      </c>
      <c r="E428" s="119">
        <v>85932.862853333339</v>
      </c>
      <c r="F428" s="119">
        <v>48924.838333333319</v>
      </c>
      <c r="G428" s="119">
        <v>72.629166666666677</v>
      </c>
      <c r="H428" s="119">
        <v>859.83575581000002</v>
      </c>
      <c r="I428" s="119">
        <v>743.13782800000001</v>
      </c>
      <c r="J428" s="119">
        <v>0</v>
      </c>
      <c r="K428" s="119">
        <f t="shared" si="24"/>
        <v>465858.82530141337</v>
      </c>
      <c r="L428" s="119">
        <v>807348.90916666668</v>
      </c>
      <c r="M428" s="119">
        <f t="shared" si="25"/>
        <v>1273207.7344680801</v>
      </c>
      <c r="N428" s="133">
        <v>149468.11555163833</v>
      </c>
      <c r="O428" s="119">
        <v>133140.52533333332</v>
      </c>
      <c r="P428" s="119">
        <v>57899.316071999987</v>
      </c>
      <c r="Q428" s="119">
        <v>85932.862853333339</v>
      </c>
      <c r="R428" s="119">
        <v>48924.838333333319</v>
      </c>
      <c r="S428" s="119">
        <v>72.629166666666677</v>
      </c>
      <c r="T428" s="119">
        <v>859.83575581000002</v>
      </c>
      <c r="U428" s="119">
        <v>743.13782800000001</v>
      </c>
      <c r="V428" s="119">
        <v>0</v>
      </c>
      <c r="W428" s="119">
        <f t="shared" si="26"/>
        <v>477041.26089411502</v>
      </c>
      <c r="X428" s="119">
        <v>807348.90916666668</v>
      </c>
      <c r="Y428" s="134">
        <f t="shared" si="27"/>
        <v>1284390.1700607818</v>
      </c>
    </row>
    <row r="429" spans="1:25" s="116" customFormat="1" ht="13" x14ac:dyDescent="0.3">
      <c r="A429" s="116">
        <v>424</v>
      </c>
      <c r="B429" s="116" t="s">
        <v>43</v>
      </c>
      <c r="C429" s="133">
        <v>245825.79710330794</v>
      </c>
      <c r="D429" s="119">
        <v>107867.92158879201</v>
      </c>
      <c r="E429" s="119">
        <v>98135.800000000032</v>
      </c>
      <c r="F429" s="119">
        <v>49396.274999999994</v>
      </c>
      <c r="G429" s="119">
        <v>69.306666666666672</v>
      </c>
      <c r="H429" s="119">
        <v>870.70324629999993</v>
      </c>
      <c r="I429" s="119">
        <v>737.92623200000014</v>
      </c>
      <c r="J429" s="119">
        <v>0</v>
      </c>
      <c r="K429" s="119">
        <f t="shared" si="24"/>
        <v>502903.72983706661</v>
      </c>
      <c r="L429" s="119">
        <v>824947.63416666666</v>
      </c>
      <c r="M429" s="119">
        <f t="shared" si="25"/>
        <v>1327851.3640037333</v>
      </c>
      <c r="N429" s="133">
        <v>151357.24764848335</v>
      </c>
      <c r="O429" s="119">
        <v>134955.14266666668</v>
      </c>
      <c r="P429" s="119">
        <v>74064.780000000013</v>
      </c>
      <c r="Q429" s="119">
        <v>98135.800000000032</v>
      </c>
      <c r="R429" s="119">
        <v>49396.274999999994</v>
      </c>
      <c r="S429" s="119">
        <v>69.306666666666672</v>
      </c>
      <c r="T429" s="119">
        <v>870.70324629999993</v>
      </c>
      <c r="U429" s="119">
        <v>737.92623200000014</v>
      </c>
      <c r="V429" s="119">
        <v>0</v>
      </c>
      <c r="W429" s="119">
        <f t="shared" si="26"/>
        <v>509587.18146011676</v>
      </c>
      <c r="X429" s="119">
        <v>824947.63416666666</v>
      </c>
      <c r="Y429" s="134">
        <f t="shared" si="27"/>
        <v>1334534.8156267833</v>
      </c>
    </row>
    <row r="430" spans="1:25" s="116" customFormat="1" ht="13" x14ac:dyDescent="0.3">
      <c r="A430" s="116">
        <v>425</v>
      </c>
      <c r="B430" s="116" t="s">
        <v>43</v>
      </c>
      <c r="C430" s="133">
        <v>5637.9743992056146</v>
      </c>
      <c r="D430" s="119">
        <v>13400.752880007052</v>
      </c>
      <c r="E430" s="119">
        <v>32982.239999999998</v>
      </c>
      <c r="F430" s="119">
        <v>935.82499999999982</v>
      </c>
      <c r="G430" s="119">
        <v>0.65916666666666657</v>
      </c>
      <c r="H430" s="119">
        <v>15.401803837999999</v>
      </c>
      <c r="I430" s="119">
        <v>56.684428233333328</v>
      </c>
      <c r="J430" s="119">
        <v>0</v>
      </c>
      <c r="K430" s="119">
        <f t="shared" si="24"/>
        <v>53029.537677950662</v>
      </c>
      <c r="L430" s="119">
        <v>14512.334166666667</v>
      </c>
      <c r="M430" s="119">
        <f t="shared" si="25"/>
        <v>67541.87184461733</v>
      </c>
      <c r="N430" s="133">
        <v>2677.3469005056663</v>
      </c>
      <c r="O430" s="119">
        <v>3148.9036666666657</v>
      </c>
      <c r="P430" s="119">
        <v>10186.56</v>
      </c>
      <c r="Q430" s="119">
        <v>32982.239999999998</v>
      </c>
      <c r="R430" s="119">
        <v>935.82499999999982</v>
      </c>
      <c r="S430" s="119">
        <v>0.65916666666666657</v>
      </c>
      <c r="T430" s="119">
        <v>15.401803837999999</v>
      </c>
      <c r="U430" s="119">
        <v>56.684428233333328</v>
      </c>
      <c r="V430" s="119">
        <v>0</v>
      </c>
      <c r="W430" s="119">
        <f t="shared" si="26"/>
        <v>50003.620965910326</v>
      </c>
      <c r="X430" s="119">
        <v>14512.334166666667</v>
      </c>
      <c r="Y430" s="134">
        <f t="shared" si="27"/>
        <v>64515.955132576993</v>
      </c>
    </row>
    <row r="431" spans="1:25" s="116" customFormat="1" ht="13" x14ac:dyDescent="0.3">
      <c r="A431" s="116">
        <v>426</v>
      </c>
      <c r="B431" s="116" t="s">
        <v>43</v>
      </c>
      <c r="C431" s="133">
        <v>192829.08897514362</v>
      </c>
      <c r="D431" s="119">
        <v>124973.60574148805</v>
      </c>
      <c r="E431" s="119">
        <v>109425.53607999999</v>
      </c>
      <c r="F431" s="119">
        <v>38459.297500000001</v>
      </c>
      <c r="G431" s="119">
        <v>54.447499999999998</v>
      </c>
      <c r="H431" s="119">
        <v>704.17464039499998</v>
      </c>
      <c r="I431" s="119">
        <v>977.66753233333327</v>
      </c>
      <c r="J431" s="119">
        <v>0</v>
      </c>
      <c r="K431" s="119">
        <f t="shared" si="24"/>
        <v>467423.81796935998</v>
      </c>
      <c r="L431" s="119">
        <v>653461.4916666667</v>
      </c>
      <c r="M431" s="119">
        <f t="shared" si="25"/>
        <v>1120885.3096360266</v>
      </c>
      <c r="N431" s="133">
        <v>122409.02498866414</v>
      </c>
      <c r="O431" s="119">
        <v>105611.46366666666</v>
      </c>
      <c r="P431" s="119">
        <v>89045.106840000008</v>
      </c>
      <c r="Q431" s="119">
        <v>109425.53607999999</v>
      </c>
      <c r="R431" s="119">
        <v>38459.297500000001</v>
      </c>
      <c r="S431" s="119">
        <v>54.447499999999998</v>
      </c>
      <c r="T431" s="119">
        <v>704.17464039499998</v>
      </c>
      <c r="U431" s="119">
        <v>977.66753233333327</v>
      </c>
      <c r="V431" s="119">
        <v>0</v>
      </c>
      <c r="W431" s="119">
        <f t="shared" si="26"/>
        <v>466686.71874805912</v>
      </c>
      <c r="X431" s="119">
        <v>653461.4916666667</v>
      </c>
      <c r="Y431" s="134">
        <f t="shared" si="27"/>
        <v>1120148.2104147258</v>
      </c>
    </row>
    <row r="432" spans="1:25" s="116" customFormat="1" ht="13" x14ac:dyDescent="0.3">
      <c r="A432" s="116">
        <v>427</v>
      </c>
      <c r="B432" s="116" t="s">
        <v>43</v>
      </c>
      <c r="C432" s="133">
        <v>100501.98550881264</v>
      </c>
      <c r="D432" s="119">
        <v>45885.783972735699</v>
      </c>
      <c r="E432" s="119">
        <v>63806.919427999987</v>
      </c>
      <c r="F432" s="119">
        <v>17692.706666666669</v>
      </c>
      <c r="G432" s="119">
        <v>26.795000000000002</v>
      </c>
      <c r="H432" s="119">
        <v>287.513286145</v>
      </c>
      <c r="I432" s="119">
        <v>327.90259166666669</v>
      </c>
      <c r="J432" s="119">
        <v>0</v>
      </c>
      <c r="K432" s="119">
        <f t="shared" si="24"/>
        <v>228529.60645402668</v>
      </c>
      <c r="L432" s="119">
        <v>287744.77250000002</v>
      </c>
      <c r="M432" s="119">
        <f t="shared" si="25"/>
        <v>516274.37895402673</v>
      </c>
      <c r="N432" s="133">
        <v>49979.392908205831</v>
      </c>
      <c r="O432" s="119">
        <v>55979.575666666664</v>
      </c>
      <c r="P432" s="119">
        <v>32386.499628000005</v>
      </c>
      <c r="Q432" s="119">
        <v>63806.919427999987</v>
      </c>
      <c r="R432" s="119">
        <v>17692.706666666669</v>
      </c>
      <c r="S432" s="119">
        <v>26.795000000000002</v>
      </c>
      <c r="T432" s="119">
        <v>287.513286145</v>
      </c>
      <c r="U432" s="119">
        <v>327.90259166666669</v>
      </c>
      <c r="V432" s="119">
        <v>0</v>
      </c>
      <c r="W432" s="119">
        <f t="shared" si="26"/>
        <v>220487.30517535083</v>
      </c>
      <c r="X432" s="119">
        <v>287744.77250000002</v>
      </c>
      <c r="Y432" s="134">
        <f t="shared" si="27"/>
        <v>508232.07767535083</v>
      </c>
    </row>
    <row r="433" spans="1:25" s="116" customFormat="1" ht="13" x14ac:dyDescent="0.3">
      <c r="A433" s="116">
        <v>428</v>
      </c>
      <c r="B433" s="116" t="s">
        <v>43</v>
      </c>
      <c r="C433" s="133">
        <v>352.63141797621591</v>
      </c>
      <c r="D433" s="119">
        <v>294.01405566611737</v>
      </c>
      <c r="E433" s="119">
        <v>14023.380000000003</v>
      </c>
      <c r="F433" s="119">
        <v>78.375833333333318</v>
      </c>
      <c r="G433" s="119">
        <v>0.12999999999999998</v>
      </c>
      <c r="H433" s="119">
        <v>1.3994482269999999</v>
      </c>
      <c r="I433" s="119">
        <v>1.4703773666666666</v>
      </c>
      <c r="J433" s="119">
        <v>0</v>
      </c>
      <c r="K433" s="119">
        <f t="shared" si="24"/>
        <v>14751.401132569335</v>
      </c>
      <c r="L433" s="119">
        <v>1331.41</v>
      </c>
      <c r="M433" s="119">
        <f t="shared" si="25"/>
        <v>16082.811132569335</v>
      </c>
      <c r="N433" s="133">
        <v>243.27075012683338</v>
      </c>
      <c r="O433" s="119">
        <v>191.82033333333334</v>
      </c>
      <c r="P433" s="119">
        <v>212.21999999999994</v>
      </c>
      <c r="Q433" s="119">
        <v>14023.380000000003</v>
      </c>
      <c r="R433" s="119">
        <v>78.375833333333318</v>
      </c>
      <c r="S433" s="119">
        <v>0.12999999999999998</v>
      </c>
      <c r="T433" s="119">
        <v>1.3994482269999999</v>
      </c>
      <c r="U433" s="119">
        <v>1.4703773666666666</v>
      </c>
      <c r="V433" s="119">
        <v>0</v>
      </c>
      <c r="W433" s="119">
        <f t="shared" si="26"/>
        <v>14752.066742387169</v>
      </c>
      <c r="X433" s="119">
        <v>1331.41</v>
      </c>
      <c r="Y433" s="134">
        <f t="shared" si="27"/>
        <v>16083.476742387169</v>
      </c>
    </row>
    <row r="434" spans="1:25" s="116" customFormat="1" ht="13" x14ac:dyDescent="0.3">
      <c r="A434" s="116">
        <v>429</v>
      </c>
      <c r="B434" s="116" t="s">
        <v>43</v>
      </c>
      <c r="C434" s="133">
        <v>4672.0570844196254</v>
      </c>
      <c r="D434" s="119">
        <v>4526.1860613770423</v>
      </c>
      <c r="E434" s="119">
        <v>19905.073491000003</v>
      </c>
      <c r="F434" s="119">
        <v>1093.1541666666667</v>
      </c>
      <c r="G434" s="119">
        <v>3.9441666666666659</v>
      </c>
      <c r="H434" s="119">
        <v>17.815793889999998</v>
      </c>
      <c r="I434" s="119">
        <v>27.780810433333333</v>
      </c>
      <c r="J434" s="119">
        <v>0</v>
      </c>
      <c r="K434" s="119">
        <f t="shared" si="24"/>
        <v>30246.01157445334</v>
      </c>
      <c r="L434" s="119">
        <v>19758.341666666664</v>
      </c>
      <c r="M434" s="119">
        <f t="shared" si="25"/>
        <v>50004.353241119999</v>
      </c>
      <c r="N434" s="133">
        <v>3096.9788378783337</v>
      </c>
      <c r="O434" s="119">
        <v>2549.987333333333</v>
      </c>
      <c r="P434" s="119">
        <v>3306.604929000001</v>
      </c>
      <c r="Q434" s="119">
        <v>19905.073491000003</v>
      </c>
      <c r="R434" s="119">
        <v>1093.1541666666667</v>
      </c>
      <c r="S434" s="119">
        <v>3.9441666666666659</v>
      </c>
      <c r="T434" s="119">
        <v>17.815793889999998</v>
      </c>
      <c r="U434" s="119">
        <v>27.780810433333333</v>
      </c>
      <c r="V434" s="119">
        <v>0</v>
      </c>
      <c r="W434" s="119">
        <f t="shared" si="26"/>
        <v>30001.339528868339</v>
      </c>
      <c r="X434" s="119">
        <v>19758.341666666664</v>
      </c>
      <c r="Y434" s="134">
        <f t="shared" si="27"/>
        <v>49759.681195534999</v>
      </c>
    </row>
    <row r="435" spans="1:25" s="116" customFormat="1" ht="13" x14ac:dyDescent="0.3">
      <c r="A435" s="116">
        <v>430</v>
      </c>
      <c r="B435" s="116" t="s">
        <v>43</v>
      </c>
      <c r="C435" s="133">
        <v>79137.783433061602</v>
      </c>
      <c r="D435" s="119">
        <v>37734.922606558401</v>
      </c>
      <c r="E435" s="119">
        <v>56484.840000000004</v>
      </c>
      <c r="F435" s="119">
        <v>16974.625</v>
      </c>
      <c r="G435" s="119">
        <v>23.483333333333334</v>
      </c>
      <c r="H435" s="119">
        <v>306.37258286000002</v>
      </c>
      <c r="I435" s="119">
        <v>274.49442899999997</v>
      </c>
      <c r="J435" s="119">
        <v>0</v>
      </c>
      <c r="K435" s="119">
        <f t="shared" si="24"/>
        <v>190936.52138481336</v>
      </c>
      <c r="L435" s="119">
        <v>286728.80416666664</v>
      </c>
      <c r="M435" s="119">
        <f t="shared" si="25"/>
        <v>477665.32555148</v>
      </c>
      <c r="N435" s="133">
        <v>53257.76732049667</v>
      </c>
      <c r="O435" s="119">
        <v>43138.938333333332</v>
      </c>
      <c r="P435" s="119">
        <v>25890.84</v>
      </c>
      <c r="Q435" s="119">
        <v>56484.840000000004</v>
      </c>
      <c r="R435" s="119">
        <v>16974.625</v>
      </c>
      <c r="S435" s="119">
        <v>23.483333333333334</v>
      </c>
      <c r="T435" s="119">
        <v>306.37258286000002</v>
      </c>
      <c r="U435" s="119">
        <v>274.49442899999997</v>
      </c>
      <c r="V435" s="119">
        <v>0</v>
      </c>
      <c r="W435" s="119">
        <f t="shared" si="26"/>
        <v>196351.36099902334</v>
      </c>
      <c r="X435" s="119">
        <v>286728.80416666664</v>
      </c>
      <c r="Y435" s="134">
        <f t="shared" si="27"/>
        <v>483080.16516569001</v>
      </c>
    </row>
    <row r="436" spans="1:25" s="116" customFormat="1" ht="13" x14ac:dyDescent="0.3">
      <c r="A436" s="116">
        <v>431</v>
      </c>
      <c r="B436" s="116" t="s">
        <v>43</v>
      </c>
      <c r="C436" s="133">
        <v>66197.715861344783</v>
      </c>
      <c r="D436" s="119">
        <v>30977.722095928544</v>
      </c>
      <c r="E436" s="119">
        <v>51222</v>
      </c>
      <c r="F436" s="119">
        <v>13900.627500000001</v>
      </c>
      <c r="G436" s="119">
        <v>18.746666666666666</v>
      </c>
      <c r="H436" s="119">
        <v>254.57623981999998</v>
      </c>
      <c r="I436" s="119">
        <v>205.59797266666666</v>
      </c>
      <c r="J436" s="119">
        <v>0</v>
      </c>
      <c r="K436" s="119">
        <f t="shared" si="24"/>
        <v>162776.98633642666</v>
      </c>
      <c r="L436" s="119">
        <v>235035</v>
      </c>
      <c r="M436" s="119">
        <f t="shared" si="25"/>
        <v>397811.98633642669</v>
      </c>
      <c r="N436" s="133">
        <v>44253.836355376669</v>
      </c>
      <c r="O436" s="119">
        <v>36105.156999999999</v>
      </c>
      <c r="P436" s="119">
        <v>21222</v>
      </c>
      <c r="Q436" s="119">
        <v>51222</v>
      </c>
      <c r="R436" s="119">
        <v>13900.627500000001</v>
      </c>
      <c r="S436" s="119">
        <v>18.746666666666666</v>
      </c>
      <c r="T436" s="119">
        <v>254.57623981999998</v>
      </c>
      <c r="U436" s="119">
        <v>205.59797266666666</v>
      </c>
      <c r="V436" s="119">
        <v>0</v>
      </c>
      <c r="W436" s="119">
        <f t="shared" si="26"/>
        <v>167182.54173453001</v>
      </c>
      <c r="X436" s="119">
        <v>235035</v>
      </c>
      <c r="Y436" s="134">
        <f t="shared" si="27"/>
        <v>402217.54173453001</v>
      </c>
    </row>
    <row r="437" spans="1:25" s="116" customFormat="1" ht="13" x14ac:dyDescent="0.3">
      <c r="A437" s="116">
        <v>432</v>
      </c>
      <c r="B437" s="116" t="s">
        <v>43</v>
      </c>
      <c r="C437" s="133">
        <v>160.67584819053522</v>
      </c>
      <c r="D437" s="119">
        <v>27862.712847560131</v>
      </c>
      <c r="E437" s="119">
        <v>35565.73434000001</v>
      </c>
      <c r="F437" s="119">
        <v>1175.7141666666666</v>
      </c>
      <c r="G437" s="119">
        <v>0.1075</v>
      </c>
      <c r="H437" s="119">
        <v>8.0678820519999999</v>
      </c>
      <c r="I437" s="119">
        <v>189.76882499999996</v>
      </c>
      <c r="J437" s="119">
        <v>0</v>
      </c>
      <c r="K437" s="119">
        <f t="shared" si="24"/>
        <v>64962.781409469331</v>
      </c>
      <c r="L437" s="119">
        <v>16266.928333333335</v>
      </c>
      <c r="M437" s="119">
        <f t="shared" si="25"/>
        <v>81229.709742802661</v>
      </c>
      <c r="N437" s="133">
        <v>1402.4668300393332</v>
      </c>
      <c r="O437" s="119">
        <v>0</v>
      </c>
      <c r="P437" s="119">
        <v>21434.22</v>
      </c>
      <c r="Q437" s="119">
        <v>35565.73434000001</v>
      </c>
      <c r="R437" s="119">
        <v>1175.7141666666666</v>
      </c>
      <c r="S437" s="119">
        <v>0.1075</v>
      </c>
      <c r="T437" s="119">
        <v>8.0678820519999999</v>
      </c>
      <c r="U437" s="119">
        <v>189.76882499999996</v>
      </c>
      <c r="V437" s="119">
        <v>0</v>
      </c>
      <c r="W437" s="119">
        <f t="shared" si="26"/>
        <v>59776.079543758002</v>
      </c>
      <c r="X437" s="119">
        <v>16266.928333333335</v>
      </c>
      <c r="Y437" s="134">
        <f t="shared" si="27"/>
        <v>76043.007877091339</v>
      </c>
    </row>
    <row r="438" spans="1:25" s="116" customFormat="1" ht="13" x14ac:dyDescent="0.3">
      <c r="A438" s="116">
        <v>433</v>
      </c>
      <c r="B438" s="116" t="s">
        <v>43</v>
      </c>
      <c r="C438" s="133">
        <v>422786.54055228032</v>
      </c>
      <c r="D438" s="119">
        <v>153236.40266966971</v>
      </c>
      <c r="E438" s="119">
        <v>118445.01509333334</v>
      </c>
      <c r="F438" s="119">
        <v>74924.565000000002</v>
      </c>
      <c r="G438" s="119">
        <v>103.86749999999999</v>
      </c>
      <c r="H438" s="119">
        <v>1246.1128908499998</v>
      </c>
      <c r="I438" s="119">
        <v>1265.6438406666668</v>
      </c>
      <c r="J438" s="119">
        <v>0</v>
      </c>
      <c r="K438" s="119">
        <f t="shared" si="24"/>
        <v>772008.14754679997</v>
      </c>
      <c r="L438" s="119">
        <v>1231837.9366666668</v>
      </c>
      <c r="M438" s="119">
        <f t="shared" si="25"/>
        <v>2003846.0842134668</v>
      </c>
      <c r="N438" s="133">
        <v>216615.95752609169</v>
      </c>
      <c r="O438" s="119">
        <v>235061.247</v>
      </c>
      <c r="P438" s="119">
        <v>105118.20947999998</v>
      </c>
      <c r="Q438" s="119">
        <v>118445.01509333334</v>
      </c>
      <c r="R438" s="119">
        <v>74924.565000000002</v>
      </c>
      <c r="S438" s="119">
        <v>103.86749999999999</v>
      </c>
      <c r="T438" s="119">
        <v>1246.1128908499998</v>
      </c>
      <c r="U438" s="119">
        <v>1265.6438406666668</v>
      </c>
      <c r="V438" s="119">
        <v>0</v>
      </c>
      <c r="W438" s="119">
        <f t="shared" si="26"/>
        <v>752780.61833094165</v>
      </c>
      <c r="X438" s="119">
        <v>1231837.9366666668</v>
      </c>
      <c r="Y438" s="134">
        <f t="shared" si="27"/>
        <v>1984618.5549976085</v>
      </c>
    </row>
    <row r="439" spans="1:25" s="116" customFormat="1" ht="13" x14ac:dyDescent="0.3">
      <c r="A439" s="116">
        <v>434</v>
      </c>
      <c r="B439" s="116" t="s">
        <v>43</v>
      </c>
      <c r="C439" s="133">
        <v>145791.88946237415</v>
      </c>
      <c r="D439" s="119">
        <v>84868.359981909147</v>
      </c>
      <c r="E439" s="119">
        <v>85250.495106666684</v>
      </c>
      <c r="F439" s="119">
        <v>40030.754166666666</v>
      </c>
      <c r="G439" s="119">
        <v>53.946666666666665</v>
      </c>
      <c r="H439" s="119">
        <v>805.32031584999993</v>
      </c>
      <c r="I439" s="119">
        <v>810.29633799999999</v>
      </c>
      <c r="J439" s="119">
        <v>0</v>
      </c>
      <c r="K439" s="119">
        <f t="shared" si="24"/>
        <v>357611.06203813333</v>
      </c>
      <c r="L439" s="119">
        <v>696070.47750000004</v>
      </c>
      <c r="M439" s="119">
        <f t="shared" si="25"/>
        <v>1053681.5395381334</v>
      </c>
      <c r="N439" s="133">
        <v>139991.51490525834</v>
      </c>
      <c r="O439" s="119">
        <v>76639.093666666653</v>
      </c>
      <c r="P439" s="119">
        <v>56995.370483999992</v>
      </c>
      <c r="Q439" s="119">
        <v>85250.495106666684</v>
      </c>
      <c r="R439" s="119">
        <v>40030.754166666666</v>
      </c>
      <c r="S439" s="119">
        <v>53.946666666666665</v>
      </c>
      <c r="T439" s="119">
        <v>805.32031584999993</v>
      </c>
      <c r="U439" s="119">
        <v>810.29633799999999</v>
      </c>
      <c r="V439" s="119">
        <v>0</v>
      </c>
      <c r="W439" s="119">
        <f t="shared" si="26"/>
        <v>400576.791649775</v>
      </c>
      <c r="X439" s="119">
        <v>696070.47750000004</v>
      </c>
      <c r="Y439" s="134">
        <f t="shared" si="27"/>
        <v>1096647.2691497752</v>
      </c>
    </row>
    <row r="440" spans="1:25" s="116" customFormat="1" ht="13" x14ac:dyDescent="0.3">
      <c r="A440" s="116">
        <v>435</v>
      </c>
      <c r="B440" s="116" t="s">
        <v>43</v>
      </c>
      <c r="C440" s="133">
        <v>437113.90387471736</v>
      </c>
      <c r="D440" s="119">
        <v>172100.08164841597</v>
      </c>
      <c r="E440" s="119">
        <v>125427.83020000001</v>
      </c>
      <c r="F440" s="119">
        <v>73833.24500000001</v>
      </c>
      <c r="G440" s="119">
        <v>109.63250000000001</v>
      </c>
      <c r="H440" s="119">
        <v>1203.3864544000003</v>
      </c>
      <c r="I440" s="119">
        <v>1356.8797030000003</v>
      </c>
      <c r="J440" s="119">
        <v>0</v>
      </c>
      <c r="K440" s="119">
        <f t="shared" si="24"/>
        <v>811144.9593805332</v>
      </c>
      <c r="L440" s="119">
        <v>1206776.1541666668</v>
      </c>
      <c r="M440" s="119">
        <f t="shared" si="25"/>
        <v>2017921.1135471999</v>
      </c>
      <c r="N440" s="133">
        <v>209188.67865653333</v>
      </c>
      <c r="O440" s="119">
        <v>244026.31833333327</v>
      </c>
      <c r="P440" s="119">
        <v>120141.45584999998</v>
      </c>
      <c r="Q440" s="119">
        <v>125427.83020000001</v>
      </c>
      <c r="R440" s="119">
        <v>73833.24500000001</v>
      </c>
      <c r="S440" s="119">
        <v>109.63250000000001</v>
      </c>
      <c r="T440" s="119">
        <v>1203.3864544000003</v>
      </c>
      <c r="U440" s="119">
        <v>1356.8797030000003</v>
      </c>
      <c r="V440" s="119">
        <v>0</v>
      </c>
      <c r="W440" s="119">
        <f t="shared" si="26"/>
        <v>775287.42669726652</v>
      </c>
      <c r="X440" s="119">
        <v>1206776.1541666668</v>
      </c>
      <c r="Y440" s="134">
        <f t="shared" si="27"/>
        <v>1982063.5808639333</v>
      </c>
    </row>
    <row r="441" spans="1:25" s="116" customFormat="1" ht="13" x14ac:dyDescent="0.3">
      <c r="A441" s="116">
        <v>436</v>
      </c>
      <c r="B441" s="116" t="s">
        <v>43</v>
      </c>
      <c r="C441" s="133">
        <v>77394.066955133676</v>
      </c>
      <c r="D441" s="119">
        <v>33257.648978544668</v>
      </c>
      <c r="E441" s="119">
        <v>53374.979999999989</v>
      </c>
      <c r="F441" s="119">
        <v>14196.94</v>
      </c>
      <c r="G441" s="119">
        <v>22.435833333333335</v>
      </c>
      <c r="H441" s="119">
        <v>240.54084753499998</v>
      </c>
      <c r="I441" s="119">
        <v>236.0325016666666</v>
      </c>
      <c r="J441" s="119">
        <v>0</v>
      </c>
      <c r="K441" s="119">
        <f t="shared" si="24"/>
        <v>178722.64511621333</v>
      </c>
      <c r="L441" s="119">
        <v>237690.0325</v>
      </c>
      <c r="M441" s="119">
        <f t="shared" si="25"/>
        <v>416412.67761621333</v>
      </c>
      <c r="N441" s="133">
        <v>41814.017329834176</v>
      </c>
      <c r="O441" s="119">
        <v>42883.396000000001</v>
      </c>
      <c r="P441" s="119">
        <v>23131.980000000007</v>
      </c>
      <c r="Q441" s="119">
        <v>53374.979999999989</v>
      </c>
      <c r="R441" s="119">
        <v>14196.94</v>
      </c>
      <c r="S441" s="119">
        <v>22.435833333333335</v>
      </c>
      <c r="T441" s="119">
        <v>240.54084753499998</v>
      </c>
      <c r="U441" s="119">
        <v>236.0325016666666</v>
      </c>
      <c r="V441" s="119">
        <v>0</v>
      </c>
      <c r="W441" s="119">
        <f t="shared" si="26"/>
        <v>175900.32251236917</v>
      </c>
      <c r="X441" s="119">
        <v>237690.0325</v>
      </c>
      <c r="Y441" s="134">
        <f t="shared" si="27"/>
        <v>413590.35501236917</v>
      </c>
    </row>
    <row r="442" spans="1:25" s="116" customFormat="1" ht="13" x14ac:dyDescent="0.3">
      <c r="A442" s="116">
        <v>437</v>
      </c>
      <c r="B442" s="116" t="s">
        <v>43</v>
      </c>
      <c r="C442" s="133">
        <v>106758.75166512265</v>
      </c>
      <c r="D442" s="119">
        <v>116726.27231599735</v>
      </c>
      <c r="E442" s="119">
        <v>106946.80000000003</v>
      </c>
      <c r="F442" s="119">
        <v>22977.114166666666</v>
      </c>
      <c r="G442" s="119">
        <v>34.545000000000002</v>
      </c>
      <c r="H442" s="119">
        <v>415.90575736</v>
      </c>
      <c r="I442" s="119">
        <v>493.12115399999999</v>
      </c>
      <c r="J442" s="119">
        <v>0</v>
      </c>
      <c r="K442" s="119">
        <f t="shared" si="24"/>
        <v>354352.51005914662</v>
      </c>
      <c r="L442" s="119">
        <v>390446.28499999997</v>
      </c>
      <c r="M442" s="119">
        <f t="shared" si="25"/>
        <v>744798.79505914659</v>
      </c>
      <c r="N442" s="133">
        <v>72298.284154413326</v>
      </c>
      <c r="O442" s="119">
        <v>58164.847666666676</v>
      </c>
      <c r="P442" s="119">
        <v>85736.88</v>
      </c>
      <c r="Q442" s="119">
        <v>106946.80000000003</v>
      </c>
      <c r="R442" s="119">
        <v>22977.114166666666</v>
      </c>
      <c r="S442" s="119">
        <v>34.545000000000002</v>
      </c>
      <c r="T442" s="119">
        <v>415.90575736</v>
      </c>
      <c r="U442" s="119">
        <v>493.12115399999999</v>
      </c>
      <c r="V442" s="119">
        <v>0</v>
      </c>
      <c r="W442" s="119">
        <f t="shared" si="26"/>
        <v>347067.49789910665</v>
      </c>
      <c r="X442" s="119">
        <v>390446.28499999997</v>
      </c>
      <c r="Y442" s="134">
        <f t="shared" si="27"/>
        <v>737513.78289910662</v>
      </c>
    </row>
    <row r="443" spans="1:25" s="116" customFormat="1" ht="13" x14ac:dyDescent="0.3">
      <c r="A443" s="116">
        <v>438</v>
      </c>
      <c r="B443" s="116" t="s">
        <v>43</v>
      </c>
      <c r="C443" s="133">
        <v>23042.974203134931</v>
      </c>
      <c r="D443" s="119">
        <v>12028.592299888405</v>
      </c>
      <c r="E443" s="119">
        <v>29560.148140800007</v>
      </c>
      <c r="F443" s="119">
        <v>4829.5774999999985</v>
      </c>
      <c r="G443" s="119">
        <v>7.4866666666666672</v>
      </c>
      <c r="H443" s="119">
        <v>85.131322469999972</v>
      </c>
      <c r="I443" s="119">
        <v>131.453577</v>
      </c>
      <c r="J443" s="119">
        <v>0</v>
      </c>
      <c r="K443" s="119">
        <f t="shared" si="24"/>
        <v>69685.363709960002</v>
      </c>
      <c r="L443" s="119">
        <v>81638.506666666668</v>
      </c>
      <c r="M443" s="119">
        <f t="shared" si="25"/>
        <v>151323.87037662667</v>
      </c>
      <c r="N443" s="133">
        <v>14798.661556034998</v>
      </c>
      <c r="O443" s="119">
        <v>12608.953000000001</v>
      </c>
      <c r="P443" s="119">
        <v>8386.1823552000005</v>
      </c>
      <c r="Q443" s="119">
        <v>29560.148140800007</v>
      </c>
      <c r="R443" s="119">
        <v>4829.5774999999985</v>
      </c>
      <c r="S443" s="119">
        <v>7.4866666666666672</v>
      </c>
      <c r="T443" s="119">
        <v>85.131322469999972</v>
      </c>
      <c r="U443" s="119">
        <v>131.453577</v>
      </c>
      <c r="V443" s="119">
        <v>0</v>
      </c>
      <c r="W443" s="119">
        <f t="shared" si="26"/>
        <v>70407.594118171663</v>
      </c>
      <c r="X443" s="119">
        <v>81638.506666666668</v>
      </c>
      <c r="Y443" s="134">
        <f t="shared" si="27"/>
        <v>152046.10078483832</v>
      </c>
    </row>
    <row r="444" spans="1:25" s="116" customFormat="1" ht="13" x14ac:dyDescent="0.3">
      <c r="A444" s="116">
        <v>439</v>
      </c>
      <c r="B444" s="116" t="s">
        <v>43</v>
      </c>
      <c r="C444" s="133">
        <v>5889.8520017464034</v>
      </c>
      <c r="D444" s="119">
        <v>7011.2945722375962</v>
      </c>
      <c r="E444" s="119">
        <v>23559.283200000002</v>
      </c>
      <c r="F444" s="119">
        <v>1552.8541666666663</v>
      </c>
      <c r="G444" s="119">
        <v>3.375833333333333</v>
      </c>
      <c r="H444" s="119">
        <v>17.522996751999997</v>
      </c>
      <c r="I444" s="119">
        <v>46.079364966666667</v>
      </c>
      <c r="J444" s="119">
        <v>0</v>
      </c>
      <c r="K444" s="119">
        <f t="shared" si="24"/>
        <v>38080.262135702658</v>
      </c>
      <c r="L444" s="119">
        <v>21213.45</v>
      </c>
      <c r="M444" s="119">
        <f t="shared" si="25"/>
        <v>59293.712135702663</v>
      </c>
      <c r="N444" s="133">
        <v>3046.0809353893342</v>
      </c>
      <c r="O444" s="119">
        <v>3272.7236666666668</v>
      </c>
      <c r="P444" s="119">
        <v>5229.1008000000002</v>
      </c>
      <c r="Q444" s="119">
        <v>23559.283200000002</v>
      </c>
      <c r="R444" s="119">
        <v>1552.8541666666663</v>
      </c>
      <c r="S444" s="119">
        <v>3.375833333333333</v>
      </c>
      <c r="T444" s="119">
        <v>17.522996751999997</v>
      </c>
      <c r="U444" s="119">
        <v>46.079364966666667</v>
      </c>
      <c r="V444" s="119">
        <v>0</v>
      </c>
      <c r="W444" s="119">
        <f t="shared" si="26"/>
        <v>36727.020963774667</v>
      </c>
      <c r="X444" s="119">
        <v>21213.45</v>
      </c>
      <c r="Y444" s="134">
        <f t="shared" si="27"/>
        <v>57940.470963774671</v>
      </c>
    </row>
    <row r="445" spans="1:25" s="116" customFormat="1" ht="13" x14ac:dyDescent="0.3">
      <c r="A445" s="116">
        <v>440</v>
      </c>
      <c r="B445" s="116" t="s">
        <v>43</v>
      </c>
      <c r="C445" s="133">
        <v>1458.7233310105537</v>
      </c>
      <c r="D445" s="119">
        <v>1997.9519515707796</v>
      </c>
      <c r="E445" s="119">
        <v>16420.801800000005</v>
      </c>
      <c r="F445" s="119">
        <v>387.47583333333336</v>
      </c>
      <c r="G445" s="119">
        <v>0.19666666666666666</v>
      </c>
      <c r="H445" s="119">
        <v>6.5545133439999992</v>
      </c>
      <c r="I445" s="119">
        <v>12.303340333333333</v>
      </c>
      <c r="J445" s="119">
        <v>0</v>
      </c>
      <c r="K445" s="119">
        <f t="shared" si="24"/>
        <v>20284.007436258671</v>
      </c>
      <c r="L445" s="119">
        <v>5734.2</v>
      </c>
      <c r="M445" s="119">
        <f t="shared" si="25"/>
        <v>26018.207436258672</v>
      </c>
      <c r="N445" s="133">
        <v>1139.3929029653334</v>
      </c>
      <c r="O445" s="119">
        <v>784.49533333333329</v>
      </c>
      <c r="P445" s="119">
        <v>1473.5141999999998</v>
      </c>
      <c r="Q445" s="119">
        <v>16420.801800000005</v>
      </c>
      <c r="R445" s="119">
        <v>387.47583333333336</v>
      </c>
      <c r="S445" s="119">
        <v>0.19666666666666666</v>
      </c>
      <c r="T445" s="119">
        <v>6.5545133439999992</v>
      </c>
      <c r="U445" s="119">
        <v>12.303340333333333</v>
      </c>
      <c r="V445" s="119">
        <v>0</v>
      </c>
      <c r="W445" s="119">
        <f t="shared" si="26"/>
        <v>20224.734589976004</v>
      </c>
      <c r="X445" s="119">
        <v>5734.2</v>
      </c>
      <c r="Y445" s="134">
        <f t="shared" si="27"/>
        <v>25958.934589976005</v>
      </c>
    </row>
    <row r="446" spans="1:25" s="116" customFormat="1" ht="13" x14ac:dyDescent="0.3">
      <c r="A446" s="116">
        <v>441</v>
      </c>
      <c r="B446" s="116" t="s">
        <v>43</v>
      </c>
      <c r="C446" s="133">
        <v>6350.7393462924365</v>
      </c>
      <c r="D446" s="119">
        <v>7897.1539208923959</v>
      </c>
      <c r="E446" s="119">
        <v>24659.341545000003</v>
      </c>
      <c r="F446" s="119">
        <v>1606.6908333333331</v>
      </c>
      <c r="G446" s="119">
        <v>3.8091666666666666</v>
      </c>
      <c r="H446" s="119">
        <v>27.451863604500002</v>
      </c>
      <c r="I446" s="119">
        <v>59.835189166666673</v>
      </c>
      <c r="J446" s="119">
        <v>0</v>
      </c>
      <c r="K446" s="119">
        <f t="shared" si="24"/>
        <v>40605.021864956005</v>
      </c>
      <c r="L446" s="119">
        <v>28464.779166666671</v>
      </c>
      <c r="M446" s="119">
        <f t="shared" si="25"/>
        <v>69069.801031622672</v>
      </c>
      <c r="N446" s="133">
        <v>4772.04895658225</v>
      </c>
      <c r="O446" s="119">
        <v>3428.1530000000002</v>
      </c>
      <c r="P446" s="119">
        <v>5807.8463549999988</v>
      </c>
      <c r="Q446" s="119">
        <v>24659.341545000003</v>
      </c>
      <c r="R446" s="119">
        <v>1606.6908333333331</v>
      </c>
      <c r="S446" s="119">
        <v>3.8091666666666666</v>
      </c>
      <c r="T446" s="119">
        <v>27.451863604500002</v>
      </c>
      <c r="U446" s="119">
        <v>59.835189166666673</v>
      </c>
      <c r="V446" s="119">
        <v>0</v>
      </c>
      <c r="W446" s="119">
        <f t="shared" si="26"/>
        <v>40365.176909353424</v>
      </c>
      <c r="X446" s="119">
        <v>28464.779166666671</v>
      </c>
      <c r="Y446" s="134">
        <f t="shared" si="27"/>
        <v>68829.956076020098</v>
      </c>
    </row>
    <row r="447" spans="1:25" s="116" customFormat="1" ht="13" x14ac:dyDescent="0.3">
      <c r="A447" s="116">
        <v>442</v>
      </c>
      <c r="B447" s="116" t="s">
        <v>43</v>
      </c>
      <c r="C447" s="133">
        <v>984.73883078446477</v>
      </c>
      <c r="D447" s="119">
        <v>7718.608633160703</v>
      </c>
      <c r="E447" s="119">
        <v>24914.640000000003</v>
      </c>
      <c r="F447" s="119">
        <v>100.93083333333334</v>
      </c>
      <c r="G447" s="119">
        <v>8.666666666666667E-2</v>
      </c>
      <c r="H447" s="119">
        <v>1.8215632854999997</v>
      </c>
      <c r="I447" s="119">
        <v>29.035050533333333</v>
      </c>
      <c r="J447" s="119">
        <v>0</v>
      </c>
      <c r="K447" s="119">
        <f t="shared" si="24"/>
        <v>33749.861577764008</v>
      </c>
      <c r="L447" s="119">
        <v>1703.2166666666665</v>
      </c>
      <c r="M447" s="119">
        <f t="shared" si="25"/>
        <v>35453.078244430675</v>
      </c>
      <c r="N447" s="133">
        <v>316.64841779608327</v>
      </c>
      <c r="O447" s="119">
        <v>560.20999999999992</v>
      </c>
      <c r="P447" s="119">
        <v>5942.1600000000008</v>
      </c>
      <c r="Q447" s="119">
        <v>24914.640000000003</v>
      </c>
      <c r="R447" s="119">
        <v>100.93083333333334</v>
      </c>
      <c r="S447" s="119">
        <v>8.666666666666667E-2</v>
      </c>
      <c r="T447" s="119">
        <v>1.8215632854999997</v>
      </c>
      <c r="U447" s="119">
        <v>29.035050533333333</v>
      </c>
      <c r="V447" s="119">
        <v>0</v>
      </c>
      <c r="W447" s="119">
        <f t="shared" si="26"/>
        <v>31865.532531614917</v>
      </c>
      <c r="X447" s="119">
        <v>1703.2166666666665</v>
      </c>
      <c r="Y447" s="134">
        <f t="shared" si="27"/>
        <v>33568.749198281585</v>
      </c>
    </row>
    <row r="448" spans="1:25" s="116" customFormat="1" ht="13" x14ac:dyDescent="0.3">
      <c r="A448" s="116">
        <v>443</v>
      </c>
      <c r="B448" s="116" t="s">
        <v>43</v>
      </c>
      <c r="C448" s="133">
        <v>73373.403110244908</v>
      </c>
      <c r="D448" s="119">
        <v>79370.90164324845</v>
      </c>
      <c r="E448" s="119">
        <v>71237.848859999984</v>
      </c>
      <c r="F448" s="119">
        <v>21735.758333333335</v>
      </c>
      <c r="G448" s="119">
        <v>33.109166666666667</v>
      </c>
      <c r="H448" s="119">
        <v>499.70323847999998</v>
      </c>
      <c r="I448" s="119">
        <v>700.33174666666662</v>
      </c>
      <c r="J448" s="119">
        <v>0</v>
      </c>
      <c r="K448" s="119">
        <f t="shared" si="24"/>
        <v>246951.05609863997</v>
      </c>
      <c r="L448" s="119">
        <v>385115.38583333325</v>
      </c>
      <c r="M448" s="119">
        <f t="shared" si="25"/>
        <v>632066.44193197321</v>
      </c>
      <c r="N448" s="133">
        <v>86865.079622439996</v>
      </c>
      <c r="O448" s="119">
        <v>37460.029666666662</v>
      </c>
      <c r="P448" s="119">
        <v>55995.275087999995</v>
      </c>
      <c r="Q448" s="119">
        <v>71237.848859999984</v>
      </c>
      <c r="R448" s="119">
        <v>21735.758333333335</v>
      </c>
      <c r="S448" s="119">
        <v>33.109166666666667</v>
      </c>
      <c r="T448" s="119">
        <v>499.70323847999998</v>
      </c>
      <c r="U448" s="119">
        <v>700.33174666666662</v>
      </c>
      <c r="V448" s="119">
        <v>0</v>
      </c>
      <c r="W448" s="119">
        <f t="shared" si="26"/>
        <v>274527.13572225341</v>
      </c>
      <c r="X448" s="119">
        <v>385115.38583333325</v>
      </c>
      <c r="Y448" s="134">
        <f t="shared" si="27"/>
        <v>659642.52155558672</v>
      </c>
    </row>
    <row r="449" spans="1:25" s="116" customFormat="1" ht="13" x14ac:dyDescent="0.3">
      <c r="A449" s="116">
        <v>444</v>
      </c>
      <c r="B449" s="116" t="s">
        <v>43</v>
      </c>
      <c r="C449" s="133">
        <v>79101.838486913068</v>
      </c>
      <c r="D449" s="119">
        <v>29312.121021233615</v>
      </c>
      <c r="E449" s="119">
        <v>49394.903203999995</v>
      </c>
      <c r="F449" s="119">
        <v>16092.408333333335</v>
      </c>
      <c r="G449" s="119">
        <v>22.455833333333331</v>
      </c>
      <c r="H449" s="119">
        <v>286.06568843999992</v>
      </c>
      <c r="I449" s="119">
        <v>233.28406233333331</v>
      </c>
      <c r="J449" s="119">
        <v>0</v>
      </c>
      <c r="K449" s="119">
        <f t="shared" si="24"/>
        <v>174443.07662958669</v>
      </c>
      <c r="L449" s="119">
        <v>269534.02666666661</v>
      </c>
      <c r="M449" s="119">
        <f t="shared" si="25"/>
        <v>443977.10329625331</v>
      </c>
      <c r="N449" s="133">
        <v>49727.752173819994</v>
      </c>
      <c r="O449" s="119">
        <v>43356.579666666665</v>
      </c>
      <c r="P449" s="119">
        <v>19601.121803999991</v>
      </c>
      <c r="Q449" s="119">
        <v>49394.903203999995</v>
      </c>
      <c r="R449" s="119">
        <v>16092.408333333335</v>
      </c>
      <c r="S449" s="119">
        <v>22.455833333333331</v>
      </c>
      <c r="T449" s="119">
        <v>286.06568843999992</v>
      </c>
      <c r="U449" s="119">
        <v>233.28406233333331</v>
      </c>
      <c r="V449" s="119">
        <v>0</v>
      </c>
      <c r="W449" s="119">
        <f t="shared" si="26"/>
        <v>178714.57076592665</v>
      </c>
      <c r="X449" s="119">
        <v>269534.02666666661</v>
      </c>
      <c r="Y449" s="134">
        <f t="shared" si="27"/>
        <v>448248.59743259323</v>
      </c>
    </row>
    <row r="450" spans="1:25" s="116" customFormat="1" ht="13" x14ac:dyDescent="0.3">
      <c r="A450" s="116">
        <v>445</v>
      </c>
      <c r="B450" s="116" t="s">
        <v>43</v>
      </c>
      <c r="C450" s="133">
        <v>17383.615576766966</v>
      </c>
      <c r="D450" s="119">
        <v>13663.657325783539</v>
      </c>
      <c r="E450" s="119">
        <v>32285.356229999994</v>
      </c>
      <c r="F450" s="119">
        <v>3745.2816666666663</v>
      </c>
      <c r="G450" s="119">
        <v>8.8233333333333324</v>
      </c>
      <c r="H450" s="119">
        <v>69.040872501500004</v>
      </c>
      <c r="I450" s="119">
        <v>93.654851233333332</v>
      </c>
      <c r="J450" s="119">
        <v>0</v>
      </c>
      <c r="K450" s="119">
        <f t="shared" si="24"/>
        <v>67249.429856285336</v>
      </c>
      <c r="L450" s="119">
        <v>65918.392500000002</v>
      </c>
      <c r="M450" s="119">
        <f t="shared" si="25"/>
        <v>133167.82235628535</v>
      </c>
      <c r="N450" s="133">
        <v>12001.605003177416</v>
      </c>
      <c r="O450" s="119">
        <v>9455.5193333333355</v>
      </c>
      <c r="P450" s="119">
        <v>9819.926370000001</v>
      </c>
      <c r="Q450" s="119">
        <v>32285.356229999994</v>
      </c>
      <c r="R450" s="119">
        <v>3745.2816666666663</v>
      </c>
      <c r="S450" s="119">
        <v>8.8233333333333324</v>
      </c>
      <c r="T450" s="119">
        <v>69.040872501500004</v>
      </c>
      <c r="U450" s="119">
        <v>93.654851233333332</v>
      </c>
      <c r="V450" s="119">
        <v>0</v>
      </c>
      <c r="W450" s="119">
        <f t="shared" si="26"/>
        <v>67479.207660245578</v>
      </c>
      <c r="X450" s="119">
        <v>65918.392500000002</v>
      </c>
      <c r="Y450" s="134">
        <f t="shared" si="27"/>
        <v>133397.60016024558</v>
      </c>
    </row>
    <row r="451" spans="1:25" s="116" customFormat="1" ht="13" x14ac:dyDescent="0.3">
      <c r="A451" s="116">
        <v>446</v>
      </c>
      <c r="B451" s="116" t="s">
        <v>43</v>
      </c>
      <c r="C451" s="133">
        <v>46703.374117946107</v>
      </c>
      <c r="D451" s="119">
        <v>24743.148218407227</v>
      </c>
      <c r="E451" s="119">
        <v>46371.934388000016</v>
      </c>
      <c r="F451" s="119">
        <v>9183.8799999999992</v>
      </c>
      <c r="G451" s="119">
        <v>13.500833333333333</v>
      </c>
      <c r="H451" s="119">
        <v>168.21887905999998</v>
      </c>
      <c r="I451" s="119">
        <v>169.69343683333332</v>
      </c>
      <c r="J451" s="119">
        <v>0</v>
      </c>
      <c r="K451" s="119">
        <f t="shared" si="24"/>
        <v>127353.74987358002</v>
      </c>
      <c r="L451" s="119">
        <v>158115.03666666665</v>
      </c>
      <c r="M451" s="119">
        <f t="shared" si="25"/>
        <v>285468.78654024669</v>
      </c>
      <c r="N451" s="133">
        <v>29242.048476596665</v>
      </c>
      <c r="O451" s="119">
        <v>25606.630333333334</v>
      </c>
      <c r="P451" s="119">
        <v>17323.878588000003</v>
      </c>
      <c r="Q451" s="119">
        <v>46371.934388000016</v>
      </c>
      <c r="R451" s="119">
        <v>9183.8799999999992</v>
      </c>
      <c r="S451" s="119">
        <v>13.500833333333333</v>
      </c>
      <c r="T451" s="119">
        <v>168.21887905999998</v>
      </c>
      <c r="U451" s="119">
        <v>169.69343683333332</v>
      </c>
      <c r="V451" s="119">
        <v>0</v>
      </c>
      <c r="W451" s="119">
        <f t="shared" si="26"/>
        <v>128079.78493515671</v>
      </c>
      <c r="X451" s="119">
        <v>158115.03666666665</v>
      </c>
      <c r="Y451" s="134">
        <f t="shared" si="27"/>
        <v>286194.82160182338</v>
      </c>
    </row>
    <row r="452" spans="1:25" s="116" customFormat="1" ht="13" x14ac:dyDescent="0.3">
      <c r="A452" s="116">
        <v>447</v>
      </c>
      <c r="B452" s="116" t="s">
        <v>43</v>
      </c>
      <c r="C452" s="133">
        <v>100929.74005148938</v>
      </c>
      <c r="D452" s="119">
        <v>41545.738723250608</v>
      </c>
      <c r="E452" s="119">
        <v>59116.26</v>
      </c>
      <c r="F452" s="119">
        <v>20538.424999999999</v>
      </c>
      <c r="G452" s="119">
        <v>30.857499999999998</v>
      </c>
      <c r="H452" s="119">
        <v>363.7019522199999</v>
      </c>
      <c r="I452" s="119">
        <v>321.35403933333333</v>
      </c>
      <c r="J452" s="119">
        <v>0</v>
      </c>
      <c r="K452" s="119">
        <f t="shared" si="24"/>
        <v>222846.07726629332</v>
      </c>
      <c r="L452" s="119">
        <v>345001.45083333337</v>
      </c>
      <c r="M452" s="119">
        <f t="shared" si="25"/>
        <v>567847.52809962665</v>
      </c>
      <c r="N452" s="133">
        <v>63223.522694243329</v>
      </c>
      <c r="O452" s="119">
        <v>55336.013666666659</v>
      </c>
      <c r="P452" s="119">
        <v>28225.260000000006</v>
      </c>
      <c r="Q452" s="119">
        <v>59116.26</v>
      </c>
      <c r="R452" s="119">
        <v>20538.424999999999</v>
      </c>
      <c r="S452" s="119">
        <v>30.857499999999998</v>
      </c>
      <c r="T452" s="119">
        <v>363.7019522199999</v>
      </c>
      <c r="U452" s="119">
        <v>321.35403933333333</v>
      </c>
      <c r="V452" s="119">
        <v>0</v>
      </c>
      <c r="W452" s="119">
        <f t="shared" si="26"/>
        <v>227155.39485246333</v>
      </c>
      <c r="X452" s="119">
        <v>345001.45083333337</v>
      </c>
      <c r="Y452" s="134">
        <f t="shared" si="27"/>
        <v>572156.8456857967</v>
      </c>
    </row>
    <row r="453" spans="1:25" s="116" customFormat="1" ht="13" x14ac:dyDescent="0.3">
      <c r="A453" s="116">
        <v>448</v>
      </c>
      <c r="B453" s="116" t="s">
        <v>43</v>
      </c>
      <c r="C453" s="133">
        <v>3066.7889751382013</v>
      </c>
      <c r="D453" s="119">
        <v>2590.0536779779645</v>
      </c>
      <c r="E453" s="119">
        <v>17197.503565800002</v>
      </c>
      <c r="F453" s="119">
        <v>674.7258333333333</v>
      </c>
      <c r="G453" s="119">
        <v>1.1941666666666666</v>
      </c>
      <c r="H453" s="119">
        <v>11.1385923985</v>
      </c>
      <c r="I453" s="119">
        <v>24.533306999999997</v>
      </c>
      <c r="J453" s="119">
        <v>0</v>
      </c>
      <c r="K453" s="119">
        <f t="shared" si="24"/>
        <v>23565.938118314669</v>
      </c>
      <c r="L453" s="119">
        <v>11094.053333333335</v>
      </c>
      <c r="M453" s="119">
        <f t="shared" si="25"/>
        <v>34659.991451648006</v>
      </c>
      <c r="N453" s="133">
        <v>1936.2586452725834</v>
      </c>
      <c r="O453" s="119">
        <v>1680.3783333333333</v>
      </c>
      <c r="P453" s="119">
        <v>1882.1404302000001</v>
      </c>
      <c r="Q453" s="119">
        <v>17197.503565800002</v>
      </c>
      <c r="R453" s="119">
        <v>674.7258333333333</v>
      </c>
      <c r="S453" s="119">
        <v>1.1941666666666666</v>
      </c>
      <c r="T453" s="119">
        <v>11.1385923985</v>
      </c>
      <c r="U453" s="119">
        <v>24.533306999999997</v>
      </c>
      <c r="V453" s="119">
        <v>0</v>
      </c>
      <c r="W453" s="119">
        <f t="shared" si="26"/>
        <v>23407.872874004421</v>
      </c>
      <c r="X453" s="119">
        <v>11094.053333333335</v>
      </c>
      <c r="Y453" s="134">
        <f t="shared" si="27"/>
        <v>34501.926207337754</v>
      </c>
    </row>
    <row r="454" spans="1:25" s="116" customFormat="1" ht="13" x14ac:dyDescent="0.3">
      <c r="A454" s="116">
        <v>449</v>
      </c>
      <c r="B454" s="116" t="s">
        <v>43</v>
      </c>
      <c r="C454" s="133">
        <v>318081.37399938313</v>
      </c>
      <c r="D454" s="119">
        <v>144388.91074005023</v>
      </c>
      <c r="E454" s="119">
        <v>115598.96613333334</v>
      </c>
      <c r="F454" s="119">
        <v>62536.462500000016</v>
      </c>
      <c r="G454" s="119">
        <v>66.963333333333338</v>
      </c>
      <c r="H454" s="119">
        <v>1179.2397883000001</v>
      </c>
      <c r="I454" s="119">
        <v>1268.7492450000002</v>
      </c>
      <c r="J454" s="119">
        <v>-91779.506133333358</v>
      </c>
      <c r="K454" s="119">
        <f t="shared" si="24"/>
        <v>551341.15960606665</v>
      </c>
      <c r="L454" s="119">
        <v>1047150.8208333332</v>
      </c>
      <c r="M454" s="119">
        <f t="shared" si="25"/>
        <v>1598491.9804393998</v>
      </c>
      <c r="N454" s="133">
        <v>204991.18319948329</v>
      </c>
      <c r="O454" s="119">
        <v>174003.64200000002</v>
      </c>
      <c r="P454" s="119">
        <v>98995.049400000018</v>
      </c>
      <c r="Q454" s="119">
        <v>115598.96613333334</v>
      </c>
      <c r="R454" s="119">
        <v>62536.462500000016</v>
      </c>
      <c r="S454" s="119">
        <v>66.963333333333338</v>
      </c>
      <c r="T454" s="119">
        <v>1179.2397883000001</v>
      </c>
      <c r="U454" s="119">
        <v>1268.7492450000002</v>
      </c>
      <c r="V454" s="119">
        <v>-91779.506133333358</v>
      </c>
      <c r="W454" s="119">
        <f t="shared" si="26"/>
        <v>566860.74946611666</v>
      </c>
      <c r="X454" s="119">
        <v>1047150.8208333332</v>
      </c>
      <c r="Y454" s="134">
        <f t="shared" si="27"/>
        <v>1614011.5702994498</v>
      </c>
    </row>
    <row r="455" spans="1:25" s="116" customFormat="1" ht="13" x14ac:dyDescent="0.3">
      <c r="A455" s="116">
        <v>450</v>
      </c>
      <c r="B455" s="116" t="s">
        <v>43</v>
      </c>
      <c r="C455" s="133">
        <v>3264.9929621738306</v>
      </c>
      <c r="D455" s="119">
        <v>6220.9304619771692</v>
      </c>
      <c r="E455" s="119">
        <v>22534.698</v>
      </c>
      <c r="F455" s="119">
        <v>704.99083333333328</v>
      </c>
      <c r="G455" s="119">
        <v>1.1824999999999999</v>
      </c>
      <c r="H455" s="119">
        <v>10.800057152999999</v>
      </c>
      <c r="I455" s="119">
        <v>24.429562399999998</v>
      </c>
      <c r="J455" s="119">
        <v>0</v>
      </c>
      <c r="K455" s="119">
        <f t="shared" ref="K455:K518" si="28">SUM(C455:J455)</f>
        <v>32762.024377037334</v>
      </c>
      <c r="L455" s="119">
        <v>11196.573333333334</v>
      </c>
      <c r="M455" s="119">
        <f t="shared" ref="M455:M518" si="29">SUM(K455:L455)</f>
        <v>43958.597710370668</v>
      </c>
      <c r="N455" s="133">
        <v>1877.4099350965</v>
      </c>
      <c r="O455" s="119">
        <v>1801.4299999999996</v>
      </c>
      <c r="P455" s="119">
        <v>4690.061999999999</v>
      </c>
      <c r="Q455" s="119">
        <v>22534.698</v>
      </c>
      <c r="R455" s="119">
        <v>704.99083333333328</v>
      </c>
      <c r="S455" s="119">
        <v>1.1824999999999999</v>
      </c>
      <c r="T455" s="119">
        <v>10.800057152999999</v>
      </c>
      <c r="U455" s="119">
        <v>24.429562399999998</v>
      </c>
      <c r="V455" s="119">
        <v>0</v>
      </c>
      <c r="W455" s="119">
        <f t="shared" ref="W455:W518" si="30">SUM(N455:V455)</f>
        <v>31645.002887982831</v>
      </c>
      <c r="X455" s="119">
        <v>11196.573333333334</v>
      </c>
      <c r="Y455" s="134">
        <f t="shared" ref="Y455:Y518" si="31">SUM(W455:X455)</f>
        <v>42841.576221316165</v>
      </c>
    </row>
    <row r="456" spans="1:25" s="116" customFormat="1" ht="13" x14ac:dyDescent="0.3">
      <c r="A456" s="116">
        <v>451</v>
      </c>
      <c r="B456" s="116" t="s">
        <v>43</v>
      </c>
      <c r="C456" s="133">
        <v>1563.7790657415399</v>
      </c>
      <c r="D456" s="119">
        <v>1258.3809179897935</v>
      </c>
      <c r="E456" s="119">
        <v>15331.193536799999</v>
      </c>
      <c r="F456" s="119">
        <v>416.86583333333328</v>
      </c>
      <c r="G456" s="119">
        <v>0.68583333333333341</v>
      </c>
      <c r="H456" s="119">
        <v>6.7462401940000012</v>
      </c>
      <c r="I456" s="119">
        <v>9.4079224333333329</v>
      </c>
      <c r="J456" s="119">
        <v>0</v>
      </c>
      <c r="K456" s="119">
        <f t="shared" si="28"/>
        <v>18587.059349825329</v>
      </c>
      <c r="L456" s="119">
        <v>6550.9425000000001</v>
      </c>
      <c r="M456" s="119">
        <f t="shared" si="29"/>
        <v>25138.00184982533</v>
      </c>
      <c r="N456" s="133">
        <v>1172.7214203903332</v>
      </c>
      <c r="O456" s="119">
        <v>844.29133333333323</v>
      </c>
      <c r="P456" s="119">
        <v>900.26647919999971</v>
      </c>
      <c r="Q456" s="119">
        <v>15331.193536799999</v>
      </c>
      <c r="R456" s="119">
        <v>416.86583333333328</v>
      </c>
      <c r="S456" s="119">
        <v>0.68583333333333341</v>
      </c>
      <c r="T456" s="119">
        <v>6.7462401940000012</v>
      </c>
      <c r="U456" s="119">
        <v>9.4079224333333329</v>
      </c>
      <c r="V456" s="119">
        <v>0</v>
      </c>
      <c r="W456" s="119">
        <f t="shared" si="30"/>
        <v>18682.178599017665</v>
      </c>
      <c r="X456" s="119">
        <v>6550.9425000000001</v>
      </c>
      <c r="Y456" s="134">
        <f t="shared" si="31"/>
        <v>25233.121099017666</v>
      </c>
    </row>
    <row r="457" spans="1:25" s="116" customFormat="1" ht="13" x14ac:dyDescent="0.3">
      <c r="A457" s="116">
        <v>452</v>
      </c>
      <c r="B457" s="116" t="s">
        <v>43</v>
      </c>
      <c r="C457" s="133">
        <v>25766.139455732864</v>
      </c>
      <c r="D457" s="119">
        <v>12684.269400783802</v>
      </c>
      <c r="E457" s="119">
        <v>30561.960000000003</v>
      </c>
      <c r="F457" s="119">
        <v>4863.5649999999996</v>
      </c>
      <c r="G457" s="119">
        <v>7.3008333333333333</v>
      </c>
      <c r="H457" s="119">
        <v>83.187764550000011</v>
      </c>
      <c r="I457" s="119">
        <v>83.3961039</v>
      </c>
      <c r="J457" s="119">
        <v>0</v>
      </c>
      <c r="K457" s="119">
        <f t="shared" si="28"/>
        <v>74049.818558300001</v>
      </c>
      <c r="L457" s="119">
        <v>81239.599166666652</v>
      </c>
      <c r="M457" s="119">
        <f t="shared" si="29"/>
        <v>155289.41772496665</v>
      </c>
      <c r="N457" s="133">
        <v>14460.806404275003</v>
      </c>
      <c r="O457" s="119">
        <v>14240.256333333336</v>
      </c>
      <c r="P457" s="119">
        <v>8913.2400000000016</v>
      </c>
      <c r="Q457" s="119">
        <v>30561.960000000003</v>
      </c>
      <c r="R457" s="119">
        <v>4863.5649999999996</v>
      </c>
      <c r="S457" s="119">
        <v>7.3008333333333333</v>
      </c>
      <c r="T457" s="119">
        <v>83.187764550000011</v>
      </c>
      <c r="U457" s="119">
        <v>83.3961039</v>
      </c>
      <c r="V457" s="119">
        <v>0</v>
      </c>
      <c r="W457" s="119">
        <f t="shared" si="30"/>
        <v>73213.712439391675</v>
      </c>
      <c r="X457" s="119">
        <v>81239.599166666652</v>
      </c>
      <c r="Y457" s="134">
        <f t="shared" si="31"/>
        <v>154453.31160605833</v>
      </c>
    </row>
    <row r="458" spans="1:25" s="116" customFormat="1" ht="13" x14ac:dyDescent="0.3">
      <c r="A458" s="116">
        <v>453</v>
      </c>
      <c r="B458" s="116" t="s">
        <v>43</v>
      </c>
      <c r="C458" s="133">
        <v>342.02393087435212</v>
      </c>
      <c r="D458" s="119">
        <v>842.17707750848115</v>
      </c>
      <c r="E458" s="119">
        <v>14839.821120000006</v>
      </c>
      <c r="F458" s="119">
        <v>60.871666666666648</v>
      </c>
      <c r="G458" s="119">
        <v>3.4166666666666665E-2</v>
      </c>
      <c r="H458" s="119">
        <v>0.81975529849999995</v>
      </c>
      <c r="I458" s="119">
        <v>48.511958366666654</v>
      </c>
      <c r="J458" s="119">
        <v>0</v>
      </c>
      <c r="K458" s="119">
        <f t="shared" si="28"/>
        <v>16134.25967538134</v>
      </c>
      <c r="L458" s="119">
        <v>937.03666666666675</v>
      </c>
      <c r="M458" s="119">
        <f t="shared" si="29"/>
        <v>17071.296342048005</v>
      </c>
      <c r="N458" s="133">
        <v>142.50079605591665</v>
      </c>
      <c r="O458" s="119">
        <v>192.374</v>
      </c>
      <c r="P458" s="119">
        <v>641.75328000000002</v>
      </c>
      <c r="Q458" s="119">
        <v>14839.821120000006</v>
      </c>
      <c r="R458" s="119">
        <v>60.871666666666648</v>
      </c>
      <c r="S458" s="119">
        <v>3.4166666666666665E-2</v>
      </c>
      <c r="T458" s="119">
        <v>0.81975529849999995</v>
      </c>
      <c r="U458" s="119">
        <v>48.511958366666654</v>
      </c>
      <c r="V458" s="119">
        <v>0</v>
      </c>
      <c r="W458" s="119">
        <f t="shared" si="30"/>
        <v>15926.686743054423</v>
      </c>
      <c r="X458" s="119">
        <v>937.03666666666675</v>
      </c>
      <c r="Y458" s="134">
        <f t="shared" si="31"/>
        <v>16863.723409721089</v>
      </c>
    </row>
    <row r="459" spans="1:25" s="116" customFormat="1" ht="13" x14ac:dyDescent="0.3">
      <c r="A459" s="116">
        <v>454</v>
      </c>
      <c r="B459" s="116" t="s">
        <v>43</v>
      </c>
      <c r="C459" s="133">
        <v>148.114631438831</v>
      </c>
      <c r="D459" s="119">
        <v>71945.984636469671</v>
      </c>
      <c r="E459" s="119">
        <v>25791.258319999997</v>
      </c>
      <c r="F459" s="119">
        <v>2232.4933333333333</v>
      </c>
      <c r="G459" s="119">
        <v>0</v>
      </c>
      <c r="H459" s="119">
        <v>7.4371561754999993</v>
      </c>
      <c r="I459" s="119">
        <v>825.94601499999999</v>
      </c>
      <c r="J459" s="119">
        <v>0</v>
      </c>
      <c r="K459" s="119">
        <f t="shared" si="28"/>
        <v>100951.23409241732</v>
      </c>
      <c r="L459" s="119">
        <v>21294.281666666666</v>
      </c>
      <c r="M459" s="119">
        <f t="shared" si="29"/>
        <v>122245.51575908398</v>
      </c>
      <c r="N459" s="133">
        <v>1292.82564850775</v>
      </c>
      <c r="O459" s="119">
        <v>0</v>
      </c>
      <c r="P459" s="119">
        <v>55488.85686</v>
      </c>
      <c r="Q459" s="119">
        <v>25791.258319999997</v>
      </c>
      <c r="R459" s="119">
        <v>2232.4933333333333</v>
      </c>
      <c r="S459" s="119">
        <v>0</v>
      </c>
      <c r="T459" s="119">
        <v>7.4371561754999993</v>
      </c>
      <c r="U459" s="119">
        <v>825.94601499999999</v>
      </c>
      <c r="V459" s="119">
        <v>0</v>
      </c>
      <c r="W459" s="119">
        <f t="shared" si="30"/>
        <v>85638.817333016574</v>
      </c>
      <c r="X459" s="119">
        <v>21294.281666666666</v>
      </c>
      <c r="Y459" s="134">
        <f t="shared" si="31"/>
        <v>106933.09899968324</v>
      </c>
    </row>
    <row r="460" spans="1:25" s="116" customFormat="1" ht="13" x14ac:dyDescent="0.3">
      <c r="A460" s="116">
        <v>455</v>
      </c>
      <c r="B460" s="116" t="s">
        <v>43</v>
      </c>
      <c r="C460" s="133">
        <v>104178.4278734593</v>
      </c>
      <c r="D460" s="119">
        <v>46342.615860245707</v>
      </c>
      <c r="E460" s="119">
        <v>62768.883600000023</v>
      </c>
      <c r="F460" s="119">
        <v>22535.676666666666</v>
      </c>
      <c r="G460" s="119">
        <v>28.254999999999999</v>
      </c>
      <c r="H460" s="119">
        <v>407.43963961499998</v>
      </c>
      <c r="I460" s="119">
        <v>346.99362266666662</v>
      </c>
      <c r="J460" s="119">
        <v>0</v>
      </c>
      <c r="K460" s="119">
        <f t="shared" si="28"/>
        <v>236608.29226265338</v>
      </c>
      <c r="L460" s="119">
        <v>377521.22499999992</v>
      </c>
      <c r="M460" s="119">
        <f t="shared" si="29"/>
        <v>614129.51726265333</v>
      </c>
      <c r="N460" s="133">
        <v>70826.590686407508</v>
      </c>
      <c r="O460" s="119">
        <v>56740.364000000001</v>
      </c>
      <c r="P460" s="119">
        <v>31465.623599999995</v>
      </c>
      <c r="Q460" s="119">
        <v>62768.883600000023</v>
      </c>
      <c r="R460" s="119">
        <v>22535.676666666666</v>
      </c>
      <c r="S460" s="119">
        <v>28.254999999999999</v>
      </c>
      <c r="T460" s="119">
        <v>407.43963961499998</v>
      </c>
      <c r="U460" s="119">
        <v>346.99362266666662</v>
      </c>
      <c r="V460" s="119">
        <v>0</v>
      </c>
      <c r="W460" s="119">
        <f t="shared" si="30"/>
        <v>245119.82681535589</v>
      </c>
      <c r="X460" s="119">
        <v>377521.22499999992</v>
      </c>
      <c r="Y460" s="134">
        <f t="shared" si="31"/>
        <v>622641.05181535578</v>
      </c>
    </row>
    <row r="461" spans="1:25" s="116" customFormat="1" ht="13" x14ac:dyDescent="0.3">
      <c r="A461" s="116">
        <v>456</v>
      </c>
      <c r="B461" s="116" t="s">
        <v>43</v>
      </c>
      <c r="C461" s="133">
        <v>1127.6398520187797</v>
      </c>
      <c r="D461" s="119">
        <v>5941.2832779812206</v>
      </c>
      <c r="E461" s="119">
        <v>7714.662138333334</v>
      </c>
      <c r="F461" s="119">
        <v>170.72583333333338</v>
      </c>
      <c r="G461" s="119">
        <v>0.17916666666666667</v>
      </c>
      <c r="H461" s="119">
        <v>4.7950400000000002</v>
      </c>
      <c r="I461" s="119">
        <v>196.18486666666669</v>
      </c>
      <c r="J461" s="119">
        <v>0</v>
      </c>
      <c r="K461" s="119">
        <f t="shared" si="28"/>
        <v>15155.470175000002</v>
      </c>
      <c r="L461" s="119">
        <v>3406.4258333333332</v>
      </c>
      <c r="M461" s="119">
        <f t="shared" si="29"/>
        <v>18561.896008333337</v>
      </c>
      <c r="N461" s="133">
        <v>833.53778666666676</v>
      </c>
      <c r="O461" s="119">
        <v>609.63733333333346</v>
      </c>
      <c r="P461" s="119">
        <v>4537.8531000000012</v>
      </c>
      <c r="Q461" s="119">
        <v>7714.662138333334</v>
      </c>
      <c r="R461" s="119">
        <v>170.72583333333338</v>
      </c>
      <c r="S461" s="119">
        <v>0.17916666666666667</v>
      </c>
      <c r="T461" s="119">
        <v>4.7950400000000002</v>
      </c>
      <c r="U461" s="119">
        <v>196.18486666666669</v>
      </c>
      <c r="V461" s="119">
        <v>0</v>
      </c>
      <c r="W461" s="119">
        <f t="shared" si="30"/>
        <v>14067.575265000005</v>
      </c>
      <c r="X461" s="119">
        <v>3406.4258333333332</v>
      </c>
      <c r="Y461" s="134">
        <f t="shared" si="31"/>
        <v>17474.001098333338</v>
      </c>
    </row>
    <row r="462" spans="1:25" s="116" customFormat="1" ht="13" x14ac:dyDescent="0.3">
      <c r="A462" s="116">
        <v>457</v>
      </c>
      <c r="B462" s="116" t="s">
        <v>43</v>
      </c>
      <c r="C462" s="133">
        <v>103405.53831722715</v>
      </c>
      <c r="D462" s="119">
        <v>69466.777390069517</v>
      </c>
      <c r="E462" s="119">
        <v>34419.23485999999</v>
      </c>
      <c r="F462" s="119">
        <v>20448.409166666661</v>
      </c>
      <c r="G462" s="119">
        <v>29.047499999999996</v>
      </c>
      <c r="H462" s="119">
        <v>356.02978288999998</v>
      </c>
      <c r="I462" s="119">
        <v>324.50561300000004</v>
      </c>
      <c r="J462" s="119">
        <v>0</v>
      </c>
      <c r="K462" s="119">
        <f t="shared" si="28"/>
        <v>228449.54262985327</v>
      </c>
      <c r="L462" s="119">
        <v>341966.32333333342</v>
      </c>
      <c r="M462" s="119">
        <f t="shared" si="29"/>
        <v>570415.86596318672</v>
      </c>
      <c r="N462" s="133">
        <v>61889.843925711662</v>
      </c>
      <c r="O462" s="119">
        <v>56888.595666666661</v>
      </c>
      <c r="P462" s="119">
        <v>49871.700000000004</v>
      </c>
      <c r="Q462" s="119">
        <v>34419.23485999999</v>
      </c>
      <c r="R462" s="119">
        <v>20448.409166666661</v>
      </c>
      <c r="S462" s="119">
        <v>29.047499999999996</v>
      </c>
      <c r="T462" s="119">
        <v>356.02978288999998</v>
      </c>
      <c r="U462" s="119">
        <v>324.50561300000004</v>
      </c>
      <c r="V462" s="119">
        <v>0</v>
      </c>
      <c r="W462" s="119">
        <f t="shared" si="30"/>
        <v>224227.36651493495</v>
      </c>
      <c r="X462" s="119">
        <v>341966.32333333342</v>
      </c>
      <c r="Y462" s="134">
        <f t="shared" si="31"/>
        <v>566193.6898482684</v>
      </c>
    </row>
    <row r="463" spans="1:25" s="116" customFormat="1" ht="13" x14ac:dyDescent="0.3">
      <c r="A463" s="116">
        <v>458</v>
      </c>
      <c r="B463" s="116" t="s">
        <v>43</v>
      </c>
      <c r="C463" s="133">
        <v>75571.055349794173</v>
      </c>
      <c r="D463" s="119">
        <v>28583.268778365818</v>
      </c>
      <c r="E463" s="119">
        <v>17272.509730666668</v>
      </c>
      <c r="F463" s="119">
        <v>16200.671666666667</v>
      </c>
      <c r="G463" s="119">
        <v>18.764166666666664</v>
      </c>
      <c r="H463" s="119">
        <v>296.88701048000001</v>
      </c>
      <c r="I463" s="119">
        <v>238.58975366666672</v>
      </c>
      <c r="J463" s="119">
        <v>0</v>
      </c>
      <c r="K463" s="119">
        <f t="shared" si="28"/>
        <v>138181.74645630663</v>
      </c>
      <c r="L463" s="119">
        <v>270169.84916666668</v>
      </c>
      <c r="M463" s="119">
        <f t="shared" si="29"/>
        <v>408351.59562297328</v>
      </c>
      <c r="N463" s="133">
        <v>51608.858655106676</v>
      </c>
      <c r="O463" s="119">
        <v>41143.825666666671</v>
      </c>
      <c r="P463" s="119">
        <v>18923.258112</v>
      </c>
      <c r="Q463" s="119">
        <v>17272.509730666668</v>
      </c>
      <c r="R463" s="119">
        <v>16200.671666666667</v>
      </c>
      <c r="S463" s="119">
        <v>18.764166666666664</v>
      </c>
      <c r="T463" s="119">
        <v>296.88701048000001</v>
      </c>
      <c r="U463" s="119">
        <v>238.58975366666672</v>
      </c>
      <c r="V463" s="119">
        <v>0</v>
      </c>
      <c r="W463" s="119">
        <f t="shared" si="30"/>
        <v>145703.36476192001</v>
      </c>
      <c r="X463" s="119">
        <v>270169.84916666668</v>
      </c>
      <c r="Y463" s="134">
        <f t="shared" si="31"/>
        <v>415873.21392858669</v>
      </c>
    </row>
    <row r="464" spans="1:25" s="116" customFormat="1" ht="13" x14ac:dyDescent="0.3">
      <c r="A464" s="116">
        <v>459</v>
      </c>
      <c r="B464" s="116" t="s">
        <v>43</v>
      </c>
      <c r="C464" s="133">
        <v>69050.828186484374</v>
      </c>
      <c r="D464" s="119">
        <v>33768.990856143966</v>
      </c>
      <c r="E464" s="119">
        <v>53853.420000000006</v>
      </c>
      <c r="F464" s="119">
        <v>13723.896666666667</v>
      </c>
      <c r="G464" s="119">
        <v>22.631666666666664</v>
      </c>
      <c r="H464" s="119">
        <v>237.76303938500004</v>
      </c>
      <c r="I464" s="119">
        <v>214.756158</v>
      </c>
      <c r="J464" s="119">
        <v>0</v>
      </c>
      <c r="K464" s="119">
        <f t="shared" si="28"/>
        <v>170872.28657334668</v>
      </c>
      <c r="L464" s="119">
        <v>230397.57333333333</v>
      </c>
      <c r="M464" s="119">
        <f t="shared" si="29"/>
        <v>401269.85990668001</v>
      </c>
      <c r="N464" s="133">
        <v>41331.141679759166</v>
      </c>
      <c r="O464" s="119">
        <v>37988.126999999993</v>
      </c>
      <c r="P464" s="119">
        <v>23556.420000000009</v>
      </c>
      <c r="Q464" s="119">
        <v>53853.420000000006</v>
      </c>
      <c r="R464" s="119">
        <v>13723.896666666667</v>
      </c>
      <c r="S464" s="119">
        <v>22.631666666666664</v>
      </c>
      <c r="T464" s="119">
        <v>237.76303938500004</v>
      </c>
      <c r="U464" s="119">
        <v>214.756158</v>
      </c>
      <c r="V464" s="119">
        <v>0</v>
      </c>
      <c r="W464" s="119">
        <f t="shared" si="30"/>
        <v>170928.15621047749</v>
      </c>
      <c r="X464" s="119">
        <v>230397.57333333333</v>
      </c>
      <c r="Y464" s="134">
        <f t="shared" si="31"/>
        <v>401325.72954381083</v>
      </c>
    </row>
    <row r="465" spans="1:25" s="116" customFormat="1" ht="13" x14ac:dyDescent="0.3">
      <c r="A465" s="116">
        <v>460</v>
      </c>
      <c r="B465" s="116" t="s">
        <v>43</v>
      </c>
      <c r="C465" s="133">
        <v>105250.08128374624</v>
      </c>
      <c r="D465" s="119">
        <v>48787.719526078756</v>
      </c>
      <c r="E465" s="119">
        <v>34368.648479999996</v>
      </c>
      <c r="F465" s="119">
        <v>19657.565833333334</v>
      </c>
      <c r="G465" s="119">
        <v>28.956666666666667</v>
      </c>
      <c r="H465" s="119">
        <v>330.86263197499994</v>
      </c>
      <c r="I465" s="119">
        <v>334.50369166666667</v>
      </c>
      <c r="J465" s="119">
        <v>0</v>
      </c>
      <c r="K465" s="119">
        <f t="shared" si="28"/>
        <v>208758.33811346669</v>
      </c>
      <c r="L465" s="119">
        <v>325495.44833333336</v>
      </c>
      <c r="M465" s="119">
        <f t="shared" si="29"/>
        <v>534253.78644679999</v>
      </c>
      <c r="N465" s="133">
        <v>57514.954191654164</v>
      </c>
      <c r="O465" s="119">
        <v>58274.121333333322</v>
      </c>
      <c r="P465" s="119">
        <v>34167.419999999991</v>
      </c>
      <c r="Q465" s="119">
        <v>34368.648479999996</v>
      </c>
      <c r="R465" s="119">
        <v>19657.565833333334</v>
      </c>
      <c r="S465" s="119">
        <v>28.956666666666667</v>
      </c>
      <c r="T465" s="119">
        <v>330.86263197499994</v>
      </c>
      <c r="U465" s="119">
        <v>334.50369166666667</v>
      </c>
      <c r="V465" s="119">
        <v>0</v>
      </c>
      <c r="W465" s="119">
        <f t="shared" si="30"/>
        <v>204677.03282862913</v>
      </c>
      <c r="X465" s="119">
        <v>325495.44833333336</v>
      </c>
      <c r="Y465" s="134">
        <f t="shared" si="31"/>
        <v>530172.4811619625</v>
      </c>
    </row>
    <row r="466" spans="1:25" s="116" customFormat="1" ht="13" x14ac:dyDescent="0.3">
      <c r="A466" s="116">
        <v>461</v>
      </c>
      <c r="B466" s="116" t="s">
        <v>43</v>
      </c>
      <c r="C466" s="133">
        <v>218580.6908077033</v>
      </c>
      <c r="D466" s="119">
        <v>135931.99110976339</v>
      </c>
      <c r="E466" s="119">
        <v>95034.934506666657</v>
      </c>
      <c r="F466" s="119">
        <v>48828.313333333324</v>
      </c>
      <c r="G466" s="119">
        <v>46.123333333333342</v>
      </c>
      <c r="H466" s="119">
        <v>984.86593240000002</v>
      </c>
      <c r="I466" s="119">
        <v>1154.7865490000002</v>
      </c>
      <c r="J466" s="119">
        <v>0</v>
      </c>
      <c r="K466" s="119">
        <f t="shared" si="28"/>
        <v>500561.70557220001</v>
      </c>
      <c r="L466" s="119">
        <v>858684.17500000016</v>
      </c>
      <c r="M466" s="119">
        <f t="shared" si="29"/>
        <v>1359245.8805722003</v>
      </c>
      <c r="N466" s="133">
        <v>171202.52791553331</v>
      </c>
      <c r="O466" s="119">
        <v>117519.87733333335</v>
      </c>
      <c r="P466" s="119">
        <v>94527.708360000004</v>
      </c>
      <c r="Q466" s="119">
        <v>95034.934506666657</v>
      </c>
      <c r="R466" s="119">
        <v>48828.313333333324</v>
      </c>
      <c r="S466" s="119">
        <v>46.123333333333342</v>
      </c>
      <c r="T466" s="119">
        <v>984.86593240000002</v>
      </c>
      <c r="U466" s="119">
        <v>1154.7865490000002</v>
      </c>
      <c r="V466" s="119">
        <v>0</v>
      </c>
      <c r="W466" s="119">
        <f t="shared" si="30"/>
        <v>529299.1372635999</v>
      </c>
      <c r="X466" s="119">
        <v>858684.17500000016</v>
      </c>
      <c r="Y466" s="134">
        <f t="shared" si="31"/>
        <v>1387983.3122636001</v>
      </c>
    </row>
    <row r="467" spans="1:25" s="116" customFormat="1" ht="13" x14ac:dyDescent="0.3">
      <c r="A467" s="116">
        <v>462</v>
      </c>
      <c r="B467" s="116" t="s">
        <v>43</v>
      </c>
      <c r="C467" s="133">
        <v>230347.05629489722</v>
      </c>
      <c r="D467" s="119">
        <v>89102.895853952796</v>
      </c>
      <c r="E467" s="119">
        <v>74699.796113333316</v>
      </c>
      <c r="F467" s="119">
        <v>49062.408333333333</v>
      </c>
      <c r="G467" s="119">
        <v>65.944999999999993</v>
      </c>
      <c r="H467" s="119">
        <v>882.69349054999986</v>
      </c>
      <c r="I467" s="119">
        <v>1129.5232779999999</v>
      </c>
      <c r="J467" s="119">
        <v>0</v>
      </c>
      <c r="K467" s="119">
        <f t="shared" si="28"/>
        <v>445290.31836406665</v>
      </c>
      <c r="L467" s="119">
        <v>822228.57</v>
      </c>
      <c r="M467" s="119">
        <f t="shared" si="29"/>
        <v>1267518.8883640666</v>
      </c>
      <c r="N467" s="133">
        <v>153441.5517739417</v>
      </c>
      <c r="O467" s="119">
        <v>125671.56199999999</v>
      </c>
      <c r="P467" s="119">
        <v>59444.171561999996</v>
      </c>
      <c r="Q467" s="119">
        <v>74699.796113333316</v>
      </c>
      <c r="R467" s="119">
        <v>49062.408333333333</v>
      </c>
      <c r="S467" s="119">
        <v>65.944999999999993</v>
      </c>
      <c r="T467" s="119">
        <v>882.69349054999986</v>
      </c>
      <c r="U467" s="119">
        <v>1129.5232779999999</v>
      </c>
      <c r="V467" s="119">
        <v>0</v>
      </c>
      <c r="W467" s="119">
        <f t="shared" si="30"/>
        <v>464397.65155115834</v>
      </c>
      <c r="X467" s="119">
        <v>822228.57</v>
      </c>
      <c r="Y467" s="134">
        <f t="shared" si="31"/>
        <v>1286626.2215511582</v>
      </c>
    </row>
    <row r="468" spans="1:25" s="116" customFormat="1" ht="13" x14ac:dyDescent="0.3">
      <c r="A468" s="116">
        <v>463</v>
      </c>
      <c r="B468" s="116" t="s">
        <v>43</v>
      </c>
      <c r="C468" s="133">
        <v>115795.73862789611</v>
      </c>
      <c r="D468" s="119">
        <v>39966.872289182225</v>
      </c>
      <c r="E468" s="119">
        <v>32074.345073333334</v>
      </c>
      <c r="F468" s="119">
        <v>24344.144166666665</v>
      </c>
      <c r="G468" s="119">
        <v>30.22666666666667</v>
      </c>
      <c r="H468" s="119">
        <v>452.37997273499991</v>
      </c>
      <c r="I468" s="119">
        <v>639.45627833333344</v>
      </c>
      <c r="J468" s="119">
        <v>0</v>
      </c>
      <c r="K468" s="119">
        <f t="shared" si="28"/>
        <v>213303.16307481332</v>
      </c>
      <c r="L468" s="119">
        <v>408670.27166666667</v>
      </c>
      <c r="M468" s="119">
        <f t="shared" si="29"/>
        <v>621973.43474148004</v>
      </c>
      <c r="N468" s="133">
        <v>78638.718593767509</v>
      </c>
      <c r="O468" s="119">
        <v>63073.505333333334</v>
      </c>
      <c r="P468" s="119">
        <v>26063.98401</v>
      </c>
      <c r="Q468" s="119">
        <v>32074.345073333334</v>
      </c>
      <c r="R468" s="119">
        <v>24344.144166666665</v>
      </c>
      <c r="S468" s="119">
        <v>30.22666666666667</v>
      </c>
      <c r="T468" s="119">
        <v>452.37997273499991</v>
      </c>
      <c r="U468" s="119">
        <v>639.45627833333344</v>
      </c>
      <c r="V468" s="119">
        <v>0</v>
      </c>
      <c r="W468" s="119">
        <f t="shared" si="30"/>
        <v>225316.76009483583</v>
      </c>
      <c r="X468" s="119">
        <v>408670.27166666667</v>
      </c>
      <c r="Y468" s="134">
        <f t="shared" si="31"/>
        <v>633987.0317615025</v>
      </c>
    </row>
    <row r="469" spans="1:25" s="116" customFormat="1" ht="13" x14ac:dyDescent="0.3">
      <c r="A469" s="116">
        <v>464</v>
      </c>
      <c r="B469" s="116" t="s">
        <v>43</v>
      </c>
      <c r="C469" s="133">
        <v>460876.16931641131</v>
      </c>
      <c r="D469" s="119">
        <v>185036.21578109358</v>
      </c>
      <c r="E469" s="119">
        <v>118274.41702666665</v>
      </c>
      <c r="F469" s="119">
        <v>99764.8125</v>
      </c>
      <c r="G469" s="119">
        <v>157.25</v>
      </c>
      <c r="H469" s="119">
        <v>1876.002871015</v>
      </c>
      <c r="I469" s="119">
        <v>1563.1080110000003</v>
      </c>
      <c r="J469" s="119">
        <v>0</v>
      </c>
      <c r="K469" s="119">
        <f t="shared" si="28"/>
        <v>867547.97550618649</v>
      </c>
      <c r="L469" s="119">
        <v>1730536.4933333339</v>
      </c>
      <c r="M469" s="119">
        <f t="shared" si="29"/>
        <v>2598084.4688395206</v>
      </c>
      <c r="N469" s="133">
        <v>326111.83241144079</v>
      </c>
      <c r="O469" s="119">
        <v>250149.46900000004</v>
      </c>
      <c r="P469" s="119">
        <v>122989.02774</v>
      </c>
      <c r="Q469" s="119">
        <v>118274.41702666665</v>
      </c>
      <c r="R469" s="119">
        <v>99764.8125</v>
      </c>
      <c r="S469" s="119">
        <v>157.25</v>
      </c>
      <c r="T469" s="119">
        <v>1876.002871015</v>
      </c>
      <c r="U469" s="119">
        <v>1563.1080110000003</v>
      </c>
      <c r="V469" s="119">
        <v>0</v>
      </c>
      <c r="W469" s="119">
        <f t="shared" si="30"/>
        <v>920885.91956012254</v>
      </c>
      <c r="X469" s="119">
        <v>1730536.4933333339</v>
      </c>
      <c r="Y469" s="134">
        <f t="shared" si="31"/>
        <v>2651422.4128934564</v>
      </c>
    </row>
    <row r="470" spans="1:25" s="116" customFormat="1" ht="13" x14ac:dyDescent="0.3">
      <c r="A470" s="116">
        <v>465</v>
      </c>
      <c r="B470" s="116" t="s">
        <v>43</v>
      </c>
      <c r="C470" s="133">
        <v>295.41401695774647</v>
      </c>
      <c r="D470" s="119">
        <v>1676.9144867089205</v>
      </c>
      <c r="E470" s="119">
        <v>814.00077999999985</v>
      </c>
      <c r="F470" s="119">
        <v>60.564166666666665</v>
      </c>
      <c r="G470" s="119">
        <v>0.1525</v>
      </c>
      <c r="H470" s="119">
        <v>1.1750859999999996</v>
      </c>
      <c r="I470" s="119">
        <v>19.071766666666665</v>
      </c>
      <c r="J470" s="119">
        <v>0</v>
      </c>
      <c r="K470" s="119">
        <f t="shared" si="28"/>
        <v>2867.2928030000003</v>
      </c>
      <c r="L470" s="119">
        <v>1126.3591666666669</v>
      </c>
      <c r="M470" s="119">
        <f t="shared" si="29"/>
        <v>3993.6519696666674</v>
      </c>
      <c r="N470" s="133">
        <v>204.26911633333336</v>
      </c>
      <c r="O470" s="119">
        <v>160.66399999999999</v>
      </c>
      <c r="P470" s="119">
        <v>1282.6930500000001</v>
      </c>
      <c r="Q470" s="119">
        <v>814.00077999999985</v>
      </c>
      <c r="R470" s="119">
        <v>60.564166666666665</v>
      </c>
      <c r="S470" s="119">
        <v>0.1525</v>
      </c>
      <c r="T470" s="119">
        <v>1.1750859999999996</v>
      </c>
      <c r="U470" s="119">
        <v>19.071766666666665</v>
      </c>
      <c r="V470" s="119">
        <v>0</v>
      </c>
      <c r="W470" s="119">
        <f t="shared" si="30"/>
        <v>2542.5904656666667</v>
      </c>
      <c r="X470" s="119">
        <v>1126.3591666666669</v>
      </c>
      <c r="Y470" s="134">
        <f t="shared" si="31"/>
        <v>3668.9496323333333</v>
      </c>
    </row>
    <row r="471" spans="1:25" s="116" customFormat="1" ht="13" x14ac:dyDescent="0.3">
      <c r="A471" s="116">
        <v>466</v>
      </c>
      <c r="B471" s="116" t="s">
        <v>43</v>
      </c>
      <c r="C471" s="133">
        <v>224.20389879799538</v>
      </c>
      <c r="D471" s="119">
        <v>1750.1694482208379</v>
      </c>
      <c r="E471" s="119">
        <v>724.98944613333344</v>
      </c>
      <c r="F471" s="119">
        <v>50.136666666666677</v>
      </c>
      <c r="G471" s="119">
        <v>8.3333333333333332E-3</v>
      </c>
      <c r="H471" s="119">
        <v>1.1338542065000001</v>
      </c>
      <c r="I471" s="119">
        <v>90.190113833333342</v>
      </c>
      <c r="J471" s="119">
        <v>-689.97483993333333</v>
      </c>
      <c r="K471" s="119">
        <f t="shared" si="28"/>
        <v>2150.8569212586667</v>
      </c>
      <c r="L471" s="119">
        <v>892.82333333333327</v>
      </c>
      <c r="M471" s="119">
        <f t="shared" si="29"/>
        <v>3043.680254592</v>
      </c>
      <c r="N471" s="133">
        <v>197.10165622991664</v>
      </c>
      <c r="O471" s="119">
        <v>119.08866666666665</v>
      </c>
      <c r="P471" s="119">
        <v>1339.7098043999999</v>
      </c>
      <c r="Q471" s="119">
        <v>724.98944613333344</v>
      </c>
      <c r="R471" s="119">
        <v>50.136666666666677</v>
      </c>
      <c r="S471" s="119">
        <v>8.3333333333333332E-3</v>
      </c>
      <c r="T471" s="119">
        <v>1.1338542065000001</v>
      </c>
      <c r="U471" s="119">
        <v>90.190113833333342</v>
      </c>
      <c r="V471" s="119">
        <v>-689.97483993333333</v>
      </c>
      <c r="W471" s="119">
        <f t="shared" si="30"/>
        <v>1832.3837015364165</v>
      </c>
      <c r="X471" s="119">
        <v>892.82333333333327</v>
      </c>
      <c r="Y471" s="134">
        <f t="shared" si="31"/>
        <v>2725.2070348697498</v>
      </c>
    </row>
    <row r="472" spans="1:25" s="116" customFormat="1" ht="13" x14ac:dyDescent="0.3">
      <c r="A472" s="116">
        <v>467</v>
      </c>
      <c r="B472" s="116" t="s">
        <v>43</v>
      </c>
      <c r="C472" s="133">
        <v>191712.01397019785</v>
      </c>
      <c r="D472" s="119">
        <v>79211.131625025489</v>
      </c>
      <c r="E472" s="119">
        <v>83611.264626666685</v>
      </c>
      <c r="F472" s="119">
        <v>35561.381666666675</v>
      </c>
      <c r="G472" s="119">
        <v>49.914166666666659</v>
      </c>
      <c r="H472" s="119">
        <v>598.38003067</v>
      </c>
      <c r="I472" s="119">
        <v>589.48823966666657</v>
      </c>
      <c r="J472" s="119">
        <v>0</v>
      </c>
      <c r="K472" s="119">
        <f t="shared" si="28"/>
        <v>391333.57432556007</v>
      </c>
      <c r="L472" s="119">
        <v>588089.90249999997</v>
      </c>
      <c r="M472" s="119">
        <f t="shared" si="29"/>
        <v>979423.47682555998</v>
      </c>
      <c r="N472" s="133">
        <v>104018.39533146833</v>
      </c>
      <c r="O472" s="119">
        <v>106196.13566666667</v>
      </c>
      <c r="P472" s="119">
        <v>54823.850555999998</v>
      </c>
      <c r="Q472" s="119">
        <v>83611.264626666685</v>
      </c>
      <c r="R472" s="119">
        <v>35561.381666666675</v>
      </c>
      <c r="S472" s="119">
        <v>49.914166666666659</v>
      </c>
      <c r="T472" s="119">
        <v>598.38003067</v>
      </c>
      <c r="U472" s="119">
        <v>589.48823966666657</v>
      </c>
      <c r="V472" s="119">
        <v>0</v>
      </c>
      <c r="W472" s="119">
        <f t="shared" si="30"/>
        <v>385448.81028447172</v>
      </c>
      <c r="X472" s="119">
        <v>588089.90249999997</v>
      </c>
      <c r="Y472" s="134">
        <f t="shared" si="31"/>
        <v>973538.71278447169</v>
      </c>
    </row>
    <row r="473" spans="1:25" s="116" customFormat="1" ht="13" x14ac:dyDescent="0.3">
      <c r="A473" s="116">
        <v>468</v>
      </c>
      <c r="B473" s="116" t="s">
        <v>43</v>
      </c>
      <c r="C473" s="133">
        <v>88263.077317997697</v>
      </c>
      <c r="D473" s="119">
        <v>40594.771396553966</v>
      </c>
      <c r="E473" s="119">
        <v>59355.479999999989</v>
      </c>
      <c r="F473" s="119">
        <v>16297.723333333335</v>
      </c>
      <c r="G473" s="119">
        <v>23.944999999999997</v>
      </c>
      <c r="H473" s="119">
        <v>274.56502815499999</v>
      </c>
      <c r="I473" s="119">
        <v>265.77942999999999</v>
      </c>
      <c r="J473" s="119">
        <v>0</v>
      </c>
      <c r="K473" s="119">
        <f t="shared" si="28"/>
        <v>205075.34150603996</v>
      </c>
      <c r="L473" s="119">
        <v>270174.34416666668</v>
      </c>
      <c r="M473" s="119">
        <f t="shared" si="29"/>
        <v>475249.68567270663</v>
      </c>
      <c r="N473" s="133">
        <v>47728.55406094416</v>
      </c>
      <c r="O473" s="119">
        <v>48902.960666666659</v>
      </c>
      <c r="P473" s="119">
        <v>28437.48</v>
      </c>
      <c r="Q473" s="119">
        <v>59355.479999999989</v>
      </c>
      <c r="R473" s="119">
        <v>16297.723333333335</v>
      </c>
      <c r="S473" s="119">
        <v>23.944999999999997</v>
      </c>
      <c r="T473" s="119">
        <v>274.56502815499999</v>
      </c>
      <c r="U473" s="119">
        <v>265.77942999999999</v>
      </c>
      <c r="V473" s="119">
        <v>0</v>
      </c>
      <c r="W473" s="119">
        <f t="shared" si="30"/>
        <v>201286.48751909912</v>
      </c>
      <c r="X473" s="119">
        <v>270174.34416666668</v>
      </c>
      <c r="Y473" s="134">
        <f t="shared" si="31"/>
        <v>471460.83168576576</v>
      </c>
    </row>
    <row r="474" spans="1:25" s="116" customFormat="1" ht="13" x14ac:dyDescent="0.3">
      <c r="A474" s="116">
        <v>469</v>
      </c>
      <c r="B474" s="116" t="s">
        <v>43</v>
      </c>
      <c r="C474" s="133">
        <v>106751.57129492376</v>
      </c>
      <c r="D474" s="119">
        <v>50613.91791633625</v>
      </c>
      <c r="E474" s="119">
        <v>67336.125</v>
      </c>
      <c r="F474" s="119">
        <v>20083.645833333332</v>
      </c>
      <c r="G474" s="119">
        <v>28.728333333333335</v>
      </c>
      <c r="H474" s="119">
        <v>336.56075578000002</v>
      </c>
      <c r="I474" s="119">
        <v>366.09444833333333</v>
      </c>
      <c r="J474" s="119">
        <v>0</v>
      </c>
      <c r="K474" s="119">
        <f t="shared" si="28"/>
        <v>245516.64358204004</v>
      </c>
      <c r="L474" s="119">
        <v>333464.40666666662</v>
      </c>
      <c r="M474" s="119">
        <f t="shared" si="29"/>
        <v>578981.05024870671</v>
      </c>
      <c r="N474" s="133">
        <v>58505.478046423348</v>
      </c>
      <c r="O474" s="119">
        <v>59093.950666666664</v>
      </c>
      <c r="P474" s="119">
        <v>35517.375</v>
      </c>
      <c r="Q474" s="119">
        <v>67336.125</v>
      </c>
      <c r="R474" s="119">
        <v>20083.645833333332</v>
      </c>
      <c r="S474" s="119">
        <v>28.728333333333335</v>
      </c>
      <c r="T474" s="119">
        <v>336.56075578000002</v>
      </c>
      <c r="U474" s="119">
        <v>366.09444833333333</v>
      </c>
      <c r="V474" s="119">
        <v>0</v>
      </c>
      <c r="W474" s="119">
        <f t="shared" si="30"/>
        <v>241267.95808387003</v>
      </c>
      <c r="X474" s="119">
        <v>333464.40666666662</v>
      </c>
      <c r="Y474" s="134">
        <f t="shared" si="31"/>
        <v>574732.36475053662</v>
      </c>
    </row>
    <row r="475" spans="1:25" s="116" customFormat="1" ht="13" x14ac:dyDescent="0.3">
      <c r="A475" s="116">
        <v>470</v>
      </c>
      <c r="B475" s="116" t="s">
        <v>43</v>
      </c>
      <c r="C475" s="133">
        <v>101150.33053211402</v>
      </c>
      <c r="D475" s="119">
        <v>58143.475022967636</v>
      </c>
      <c r="E475" s="119">
        <v>73144.599999999991</v>
      </c>
      <c r="F475" s="119">
        <v>20763.123333333337</v>
      </c>
      <c r="G475" s="119">
        <v>25.045833333333334</v>
      </c>
      <c r="H475" s="119">
        <v>371.81299074499998</v>
      </c>
      <c r="I475" s="119">
        <v>317.95685266666669</v>
      </c>
      <c r="J475" s="119">
        <v>0</v>
      </c>
      <c r="K475" s="119">
        <f t="shared" si="28"/>
        <v>253916.34456516002</v>
      </c>
      <c r="L475" s="119">
        <v>346143.95166666672</v>
      </c>
      <c r="M475" s="119">
        <f t="shared" si="29"/>
        <v>600060.29623182677</v>
      </c>
      <c r="N475" s="133">
        <v>64633.491557839159</v>
      </c>
      <c r="O475" s="119">
        <v>55370.894666666667</v>
      </c>
      <c r="P475" s="119">
        <v>40958.460000000006</v>
      </c>
      <c r="Q475" s="119">
        <v>73144.599999999991</v>
      </c>
      <c r="R475" s="119">
        <v>20763.123333333337</v>
      </c>
      <c r="S475" s="119">
        <v>25.045833333333334</v>
      </c>
      <c r="T475" s="119">
        <v>371.81299074499998</v>
      </c>
      <c r="U475" s="119">
        <v>317.95685266666669</v>
      </c>
      <c r="V475" s="119">
        <v>0</v>
      </c>
      <c r="W475" s="119">
        <f t="shared" si="30"/>
        <v>255585.38523458419</v>
      </c>
      <c r="X475" s="119">
        <v>346143.95166666672</v>
      </c>
      <c r="Y475" s="134">
        <f t="shared" si="31"/>
        <v>601729.33690125088</v>
      </c>
    </row>
    <row r="476" spans="1:25" s="116" customFormat="1" ht="13" x14ac:dyDescent="0.3">
      <c r="A476" s="116">
        <v>471</v>
      </c>
      <c r="B476" s="116" t="s">
        <v>43</v>
      </c>
      <c r="C476" s="133">
        <v>409205.74950947281</v>
      </c>
      <c r="D476" s="119">
        <v>149710.85309281058</v>
      </c>
      <c r="E476" s="119">
        <v>116204.07504000001</v>
      </c>
      <c r="F476" s="119">
        <v>82663.5</v>
      </c>
      <c r="G476" s="119">
        <v>118.94250000000001</v>
      </c>
      <c r="H476" s="119">
        <v>1443.6798118500001</v>
      </c>
      <c r="I476" s="119">
        <v>1219.9306723333332</v>
      </c>
      <c r="J476" s="119">
        <v>0</v>
      </c>
      <c r="K476" s="119">
        <f t="shared" si="28"/>
        <v>760566.73062646668</v>
      </c>
      <c r="L476" s="119">
        <v>1378149.3524999998</v>
      </c>
      <c r="M476" s="119">
        <f t="shared" si="29"/>
        <v>2138716.0831264667</v>
      </c>
      <c r="N476" s="133">
        <v>250959.67395992496</v>
      </c>
      <c r="O476" s="119">
        <v>224715.73366666667</v>
      </c>
      <c r="P476" s="119">
        <v>100296.91691999997</v>
      </c>
      <c r="Q476" s="119">
        <v>116204.07504000001</v>
      </c>
      <c r="R476" s="119">
        <v>82663.5</v>
      </c>
      <c r="S476" s="119">
        <v>118.94250000000001</v>
      </c>
      <c r="T476" s="119">
        <v>1443.6798118500001</v>
      </c>
      <c r="U476" s="119">
        <v>1219.9306723333332</v>
      </c>
      <c r="V476" s="119">
        <v>0</v>
      </c>
      <c r="W476" s="119">
        <f t="shared" si="30"/>
        <v>777622.45257077494</v>
      </c>
      <c r="X476" s="119">
        <v>1378149.3524999998</v>
      </c>
      <c r="Y476" s="134">
        <f t="shared" si="31"/>
        <v>2155771.8050707746</v>
      </c>
    </row>
    <row r="477" spans="1:25" s="116" customFormat="1" ht="13" x14ac:dyDescent="0.3">
      <c r="A477" s="116">
        <v>472</v>
      </c>
      <c r="B477" s="116" t="s">
        <v>43</v>
      </c>
      <c r="C477" s="133">
        <v>246933.8120147585</v>
      </c>
      <c r="D477" s="119">
        <v>136454.3169502698</v>
      </c>
      <c r="E477" s="119">
        <v>115157.67999999995</v>
      </c>
      <c r="F477" s="119">
        <v>44312.970833333333</v>
      </c>
      <c r="G477" s="119">
        <v>57.840833333333336</v>
      </c>
      <c r="H477" s="119">
        <v>691.61928658500017</v>
      </c>
      <c r="I477" s="119">
        <v>924.39995333333343</v>
      </c>
      <c r="J477" s="119">
        <v>0</v>
      </c>
      <c r="K477" s="119">
        <f t="shared" si="28"/>
        <v>544532.63987161324</v>
      </c>
      <c r="L477" s="119">
        <v>709769.95250000001</v>
      </c>
      <c r="M477" s="119">
        <f t="shared" si="29"/>
        <v>1254302.5923716133</v>
      </c>
      <c r="N477" s="133">
        <v>120226.48598469251</v>
      </c>
      <c r="O477" s="119">
        <v>137716.17766666668</v>
      </c>
      <c r="P477" s="119">
        <v>98045.64</v>
      </c>
      <c r="Q477" s="119">
        <v>115157.67999999995</v>
      </c>
      <c r="R477" s="119">
        <v>44312.970833333333</v>
      </c>
      <c r="S477" s="119">
        <v>57.840833333333336</v>
      </c>
      <c r="T477" s="119">
        <v>691.61928658500017</v>
      </c>
      <c r="U477" s="119">
        <v>924.39995333333343</v>
      </c>
      <c r="V477" s="119">
        <v>0</v>
      </c>
      <c r="W477" s="119">
        <f t="shared" si="30"/>
        <v>517132.81455794413</v>
      </c>
      <c r="X477" s="119">
        <v>709769.95250000001</v>
      </c>
      <c r="Y477" s="134">
        <f t="shared" si="31"/>
        <v>1226902.7670579441</v>
      </c>
    </row>
    <row r="478" spans="1:25" s="116" customFormat="1" ht="13" x14ac:dyDescent="0.3">
      <c r="A478" s="116">
        <v>473</v>
      </c>
      <c r="B478" s="116" t="s">
        <v>43</v>
      </c>
      <c r="C478" s="133">
        <v>272195.36005761224</v>
      </c>
      <c r="D478" s="119">
        <v>115288.70818462114</v>
      </c>
      <c r="E478" s="119">
        <v>102781.59999999999</v>
      </c>
      <c r="F478" s="119">
        <v>49885</v>
      </c>
      <c r="G478" s="119">
        <v>66.962500000000006</v>
      </c>
      <c r="H478" s="119">
        <v>830.88530669999989</v>
      </c>
      <c r="I478" s="119">
        <v>819.18876399999999</v>
      </c>
      <c r="J478" s="119">
        <v>0</v>
      </c>
      <c r="K478" s="119">
        <f t="shared" si="28"/>
        <v>541867.70481293334</v>
      </c>
      <c r="L478" s="119">
        <v>818228.6691666668</v>
      </c>
      <c r="M478" s="119">
        <f t="shared" si="29"/>
        <v>1360096.3739796001</v>
      </c>
      <c r="N478" s="133">
        <v>144435.56248134997</v>
      </c>
      <c r="O478" s="119">
        <v>150998.74166666667</v>
      </c>
      <c r="P478" s="119">
        <v>80219.160000000018</v>
      </c>
      <c r="Q478" s="119">
        <v>102781.59999999999</v>
      </c>
      <c r="R478" s="119">
        <v>49885</v>
      </c>
      <c r="S478" s="119">
        <v>66.962500000000006</v>
      </c>
      <c r="T478" s="119">
        <v>830.88530669999989</v>
      </c>
      <c r="U478" s="119">
        <v>819.18876399999999</v>
      </c>
      <c r="V478" s="119">
        <v>0</v>
      </c>
      <c r="W478" s="119">
        <f t="shared" si="30"/>
        <v>530037.10071871663</v>
      </c>
      <c r="X478" s="119">
        <v>818228.6691666668</v>
      </c>
      <c r="Y478" s="134">
        <f t="shared" si="31"/>
        <v>1348265.7698853835</v>
      </c>
    </row>
    <row r="479" spans="1:25" s="116" customFormat="1" ht="13" x14ac:dyDescent="0.3">
      <c r="A479" s="116">
        <v>474</v>
      </c>
      <c r="B479" s="116" t="s">
        <v>43</v>
      </c>
      <c r="C479" s="133">
        <v>92772.199155344686</v>
      </c>
      <c r="D479" s="119">
        <v>94175.454607658627</v>
      </c>
      <c r="E479" s="119">
        <v>94611.400000000009</v>
      </c>
      <c r="F479" s="119">
        <v>17032.08666666667</v>
      </c>
      <c r="G479" s="119">
        <v>27.845000000000002</v>
      </c>
      <c r="H479" s="119">
        <v>314.56693801</v>
      </c>
      <c r="I479" s="119">
        <v>456.77822133333331</v>
      </c>
      <c r="J479" s="119">
        <v>0</v>
      </c>
      <c r="K479" s="119">
        <f t="shared" si="28"/>
        <v>299390.33058901329</v>
      </c>
      <c r="L479" s="119">
        <v>290316.20250000001</v>
      </c>
      <c r="M479" s="119">
        <f t="shared" si="29"/>
        <v>589706.5330890133</v>
      </c>
      <c r="N479" s="133">
        <v>54682.219390738341</v>
      </c>
      <c r="O479" s="119">
        <v>51095.732333333326</v>
      </c>
      <c r="P479" s="119">
        <v>69395.939999999988</v>
      </c>
      <c r="Q479" s="119">
        <v>94611.400000000009</v>
      </c>
      <c r="R479" s="119">
        <v>17032.08666666667</v>
      </c>
      <c r="S479" s="119">
        <v>27.845000000000002</v>
      </c>
      <c r="T479" s="119">
        <v>314.56693801</v>
      </c>
      <c r="U479" s="119">
        <v>456.77822133333331</v>
      </c>
      <c r="V479" s="119">
        <v>0</v>
      </c>
      <c r="W479" s="119">
        <f t="shared" si="30"/>
        <v>287616.56855008163</v>
      </c>
      <c r="X479" s="119">
        <v>290316.20250000001</v>
      </c>
      <c r="Y479" s="134">
        <f t="shared" si="31"/>
        <v>577932.77105008159</v>
      </c>
    </row>
    <row r="480" spans="1:25" s="116" customFormat="1" ht="13" x14ac:dyDescent="0.3">
      <c r="A480" s="116">
        <v>475</v>
      </c>
      <c r="B480" s="116" t="s">
        <v>43</v>
      </c>
      <c r="C480" s="133">
        <v>70548.21451682577</v>
      </c>
      <c r="D480" s="119">
        <v>33106.941431855892</v>
      </c>
      <c r="E480" s="119">
        <v>21939.933300000001</v>
      </c>
      <c r="F480" s="119">
        <v>14719.92083333333</v>
      </c>
      <c r="G480" s="119">
        <v>18.780833333333337</v>
      </c>
      <c r="H480" s="119">
        <v>261.55174154499997</v>
      </c>
      <c r="I480" s="119">
        <v>218.47757366666667</v>
      </c>
      <c r="J480" s="119">
        <v>0</v>
      </c>
      <c r="K480" s="119">
        <f t="shared" si="28"/>
        <v>140813.82023056</v>
      </c>
      <c r="L480" s="119">
        <v>244289.90583333329</v>
      </c>
      <c r="M480" s="119">
        <f t="shared" si="29"/>
        <v>385103.72606389329</v>
      </c>
      <c r="N480" s="133">
        <v>45466.411071905837</v>
      </c>
      <c r="O480" s="119">
        <v>38592.731</v>
      </c>
      <c r="P480" s="119">
        <v>22792.428000000004</v>
      </c>
      <c r="Q480" s="119">
        <v>21939.933300000001</v>
      </c>
      <c r="R480" s="119">
        <v>14719.92083333333</v>
      </c>
      <c r="S480" s="119">
        <v>18.780833333333337</v>
      </c>
      <c r="T480" s="119">
        <v>261.55174154499997</v>
      </c>
      <c r="U480" s="119">
        <v>218.47757366666667</v>
      </c>
      <c r="V480" s="119">
        <v>0</v>
      </c>
      <c r="W480" s="119">
        <f t="shared" si="30"/>
        <v>144010.23435378415</v>
      </c>
      <c r="X480" s="119">
        <v>244289.90583333329</v>
      </c>
      <c r="Y480" s="134">
        <f t="shared" si="31"/>
        <v>388300.14018711745</v>
      </c>
    </row>
    <row r="481" spans="1:25" s="116" customFormat="1" ht="13" x14ac:dyDescent="0.3">
      <c r="A481" s="116">
        <v>476</v>
      </c>
      <c r="B481" s="116" t="s">
        <v>43</v>
      </c>
      <c r="C481" s="133">
        <v>79503.120229137756</v>
      </c>
      <c r="D481" s="119">
        <v>33635.728496452255</v>
      </c>
      <c r="E481" s="119">
        <v>52690.339447999992</v>
      </c>
      <c r="F481" s="119">
        <v>17498.114999999998</v>
      </c>
      <c r="G481" s="119">
        <v>18.629166666666666</v>
      </c>
      <c r="H481" s="119">
        <v>325.22184577000002</v>
      </c>
      <c r="I481" s="119">
        <v>273.99663099999998</v>
      </c>
      <c r="J481" s="119">
        <v>0</v>
      </c>
      <c r="K481" s="119">
        <f t="shared" si="28"/>
        <v>183945.15081702665</v>
      </c>
      <c r="L481" s="119">
        <v>292930.8041666667</v>
      </c>
      <c r="M481" s="119">
        <f t="shared" si="29"/>
        <v>476875.95498369331</v>
      </c>
      <c r="N481" s="133">
        <v>56534.397523018335</v>
      </c>
      <c r="O481" s="119">
        <v>43132.999000000003</v>
      </c>
      <c r="P481" s="119">
        <v>22524.612647999998</v>
      </c>
      <c r="Q481" s="119">
        <v>52690.339447999992</v>
      </c>
      <c r="R481" s="119">
        <v>17498.114999999998</v>
      </c>
      <c r="S481" s="119">
        <v>18.629166666666666</v>
      </c>
      <c r="T481" s="119">
        <v>325.22184577000002</v>
      </c>
      <c r="U481" s="119">
        <v>273.99663099999998</v>
      </c>
      <c r="V481" s="119">
        <v>0</v>
      </c>
      <c r="W481" s="119">
        <f t="shared" si="30"/>
        <v>192998.31126245498</v>
      </c>
      <c r="X481" s="119">
        <v>292930.8041666667</v>
      </c>
      <c r="Y481" s="134">
        <f t="shared" si="31"/>
        <v>485929.11542912165</v>
      </c>
    </row>
    <row r="482" spans="1:25" s="116" customFormat="1" ht="13" x14ac:dyDescent="0.3">
      <c r="A482" s="116">
        <v>477</v>
      </c>
      <c r="B482" s="116" t="s">
        <v>43</v>
      </c>
      <c r="C482" s="133">
        <v>93642.249210231079</v>
      </c>
      <c r="D482" s="119">
        <v>56379.375726905593</v>
      </c>
      <c r="E482" s="119">
        <v>72954.496000000014</v>
      </c>
      <c r="F482" s="119">
        <v>16044.259166666665</v>
      </c>
      <c r="G482" s="119">
        <v>19.671666666666667</v>
      </c>
      <c r="H482" s="119">
        <v>267.23727041000001</v>
      </c>
      <c r="I482" s="119">
        <v>295.90122066666669</v>
      </c>
      <c r="J482" s="119">
        <v>0</v>
      </c>
      <c r="K482" s="119">
        <f t="shared" si="28"/>
        <v>239603.19026154667</v>
      </c>
      <c r="L482" s="119">
        <v>259663.82500000004</v>
      </c>
      <c r="M482" s="119">
        <f t="shared" si="29"/>
        <v>499267.01526154671</v>
      </c>
      <c r="N482" s="133">
        <v>46454.745506271669</v>
      </c>
      <c r="O482" s="119">
        <v>52166.37266666667</v>
      </c>
      <c r="P482" s="119">
        <v>40706.625600000007</v>
      </c>
      <c r="Q482" s="119">
        <v>72954.496000000014</v>
      </c>
      <c r="R482" s="119">
        <v>16044.259166666665</v>
      </c>
      <c r="S482" s="119">
        <v>19.671666666666667</v>
      </c>
      <c r="T482" s="119">
        <v>267.23727041000001</v>
      </c>
      <c r="U482" s="119">
        <v>295.90122066666669</v>
      </c>
      <c r="V482" s="119">
        <v>0</v>
      </c>
      <c r="W482" s="119">
        <f t="shared" si="30"/>
        <v>228909.30909734836</v>
      </c>
      <c r="X482" s="119">
        <v>259663.82500000004</v>
      </c>
      <c r="Y482" s="134">
        <f t="shared" si="31"/>
        <v>488573.13409734843</v>
      </c>
    </row>
    <row r="483" spans="1:25" s="116" customFormat="1" ht="13" x14ac:dyDescent="0.3">
      <c r="A483" s="116">
        <v>478</v>
      </c>
      <c r="B483" s="116" t="s">
        <v>43</v>
      </c>
      <c r="C483" s="133">
        <v>121508.81754785975</v>
      </c>
      <c r="D483" s="119">
        <v>48636.914431061887</v>
      </c>
      <c r="E483" s="119">
        <v>64618.319999999985</v>
      </c>
      <c r="F483" s="119">
        <v>23915.049166666664</v>
      </c>
      <c r="G483" s="119">
        <v>32.943333333333335</v>
      </c>
      <c r="H483" s="119">
        <v>419.80376026499994</v>
      </c>
      <c r="I483" s="119">
        <v>374.49756666666673</v>
      </c>
      <c r="J483" s="119">
        <v>0</v>
      </c>
      <c r="K483" s="119">
        <f t="shared" si="28"/>
        <v>259506.34580585326</v>
      </c>
      <c r="L483" s="119">
        <v>398578.81000000006</v>
      </c>
      <c r="M483" s="119">
        <f t="shared" si="29"/>
        <v>658085.15580585331</v>
      </c>
      <c r="N483" s="133">
        <v>72975.886992732485</v>
      </c>
      <c r="O483" s="119">
        <v>66831.140333333329</v>
      </c>
      <c r="P483" s="119">
        <v>33106.32</v>
      </c>
      <c r="Q483" s="119">
        <v>64618.319999999985</v>
      </c>
      <c r="R483" s="119">
        <v>23915.049166666664</v>
      </c>
      <c r="S483" s="119">
        <v>32.943333333333335</v>
      </c>
      <c r="T483" s="119">
        <v>419.80376026499994</v>
      </c>
      <c r="U483" s="119">
        <v>374.49756666666673</v>
      </c>
      <c r="V483" s="119">
        <v>0</v>
      </c>
      <c r="W483" s="119">
        <f t="shared" si="30"/>
        <v>262273.96115299745</v>
      </c>
      <c r="X483" s="119">
        <v>398578.81000000006</v>
      </c>
      <c r="Y483" s="134">
        <f t="shared" si="31"/>
        <v>660852.77115299751</v>
      </c>
    </row>
    <row r="484" spans="1:25" s="116" customFormat="1" ht="13" x14ac:dyDescent="0.3">
      <c r="A484" s="116">
        <v>479</v>
      </c>
      <c r="B484" s="116" t="s">
        <v>43</v>
      </c>
      <c r="C484" s="133">
        <v>20386.725924500937</v>
      </c>
      <c r="D484" s="119">
        <v>11141.540896282393</v>
      </c>
      <c r="E484" s="119">
        <v>28419.564000000009</v>
      </c>
      <c r="F484" s="119">
        <v>4211.1641666666665</v>
      </c>
      <c r="G484" s="119">
        <v>5.6950000000000012</v>
      </c>
      <c r="H484" s="119">
        <v>77.123227349999993</v>
      </c>
      <c r="I484" s="119">
        <v>65.449586999999994</v>
      </c>
      <c r="J484" s="119">
        <v>0</v>
      </c>
      <c r="K484" s="119">
        <f t="shared" si="28"/>
        <v>64307.26280180001</v>
      </c>
      <c r="L484" s="119">
        <v>71371.145833333314</v>
      </c>
      <c r="M484" s="119">
        <f t="shared" si="29"/>
        <v>135678.40863513332</v>
      </c>
      <c r="N484" s="133">
        <v>13406.587687674999</v>
      </c>
      <c r="O484" s="119">
        <v>11134.236666666666</v>
      </c>
      <c r="P484" s="119">
        <v>7786.1159999999991</v>
      </c>
      <c r="Q484" s="119">
        <v>28419.564000000009</v>
      </c>
      <c r="R484" s="119">
        <v>4211.1641666666665</v>
      </c>
      <c r="S484" s="119">
        <v>5.6950000000000012</v>
      </c>
      <c r="T484" s="119">
        <v>77.123227349999993</v>
      </c>
      <c r="U484" s="119">
        <v>65.449586999999994</v>
      </c>
      <c r="V484" s="119">
        <v>0</v>
      </c>
      <c r="W484" s="119">
        <f t="shared" si="30"/>
        <v>65105.936335358339</v>
      </c>
      <c r="X484" s="119">
        <v>71371.145833333314</v>
      </c>
      <c r="Y484" s="134">
        <f t="shared" si="31"/>
        <v>136477.08216869165</v>
      </c>
    </row>
    <row r="485" spans="1:25" s="116" customFormat="1" ht="13" x14ac:dyDescent="0.3">
      <c r="A485" s="116">
        <v>480</v>
      </c>
      <c r="B485" s="116" t="s">
        <v>43</v>
      </c>
      <c r="C485" s="133">
        <v>143386.5445203353</v>
      </c>
      <c r="D485" s="119">
        <v>56653.483627533074</v>
      </c>
      <c r="E485" s="119">
        <v>71316.479999999996</v>
      </c>
      <c r="F485" s="119">
        <v>26588.850833333334</v>
      </c>
      <c r="G485" s="119">
        <v>38.459166666666668</v>
      </c>
      <c r="H485" s="119">
        <v>443.29333310500004</v>
      </c>
      <c r="I485" s="119">
        <v>422.15865100000002</v>
      </c>
      <c r="J485" s="119">
        <v>0</v>
      </c>
      <c r="K485" s="119">
        <f t="shared" si="28"/>
        <v>298849.27013197338</v>
      </c>
      <c r="L485" s="119">
        <v>438580.46500000003</v>
      </c>
      <c r="M485" s="119">
        <f t="shared" si="29"/>
        <v>737429.7351319734</v>
      </c>
      <c r="N485" s="133">
        <v>77059.157738085836</v>
      </c>
      <c r="O485" s="119">
        <v>79476.937333333335</v>
      </c>
      <c r="P485" s="119">
        <v>39048.479999999989</v>
      </c>
      <c r="Q485" s="119">
        <v>71316.479999999996</v>
      </c>
      <c r="R485" s="119">
        <v>26588.850833333334</v>
      </c>
      <c r="S485" s="119">
        <v>38.459166666666668</v>
      </c>
      <c r="T485" s="119">
        <v>443.29333310500004</v>
      </c>
      <c r="U485" s="119">
        <v>422.15865100000002</v>
      </c>
      <c r="V485" s="119">
        <v>0</v>
      </c>
      <c r="W485" s="119">
        <f t="shared" si="30"/>
        <v>294393.81705552415</v>
      </c>
      <c r="X485" s="119">
        <v>438580.46500000003</v>
      </c>
      <c r="Y485" s="134">
        <f t="shared" si="31"/>
        <v>732974.28205552418</v>
      </c>
    </row>
    <row r="486" spans="1:25" s="116" customFormat="1" ht="13" x14ac:dyDescent="0.3">
      <c r="A486" s="116">
        <v>481</v>
      </c>
      <c r="B486" s="116" t="s">
        <v>43</v>
      </c>
      <c r="C486" s="133">
        <v>65561.642267339339</v>
      </c>
      <c r="D486" s="119">
        <v>25900.07056927399</v>
      </c>
      <c r="E486" s="119">
        <v>46477.995270000007</v>
      </c>
      <c r="F486" s="119">
        <v>13552.299999999997</v>
      </c>
      <c r="G486" s="119">
        <v>16.297500000000003</v>
      </c>
      <c r="H486" s="119">
        <v>246.92044083999994</v>
      </c>
      <c r="I486" s="119">
        <v>219.35514233333336</v>
      </c>
      <c r="J486" s="119">
        <v>0</v>
      </c>
      <c r="K486" s="119">
        <f t="shared" si="28"/>
        <v>151974.58118978667</v>
      </c>
      <c r="L486" s="119">
        <v>227470.86583333332</v>
      </c>
      <c r="M486" s="119">
        <f t="shared" si="29"/>
        <v>379445.44702312001</v>
      </c>
      <c r="N486" s="133">
        <v>42923.003299353339</v>
      </c>
      <c r="O486" s="119">
        <v>35819.515333333336</v>
      </c>
      <c r="P486" s="119">
        <v>17381.56077</v>
      </c>
      <c r="Q486" s="119">
        <v>46477.995270000007</v>
      </c>
      <c r="R486" s="119">
        <v>13552.299999999997</v>
      </c>
      <c r="S486" s="119">
        <v>16.297500000000003</v>
      </c>
      <c r="T486" s="119">
        <v>246.92044083999994</v>
      </c>
      <c r="U486" s="119">
        <v>219.35514233333336</v>
      </c>
      <c r="V486" s="119">
        <v>0</v>
      </c>
      <c r="W486" s="119">
        <f t="shared" si="30"/>
        <v>156636.94775585999</v>
      </c>
      <c r="X486" s="119">
        <v>227470.86583333332</v>
      </c>
      <c r="Y486" s="134">
        <f t="shared" si="31"/>
        <v>384107.81358919328</v>
      </c>
    </row>
    <row r="487" spans="1:25" s="116" customFormat="1" ht="13" x14ac:dyDescent="0.3">
      <c r="A487" s="116">
        <v>482</v>
      </c>
      <c r="B487" s="116" t="s">
        <v>43</v>
      </c>
      <c r="C487" s="133">
        <v>3137.6020609334741</v>
      </c>
      <c r="D487" s="119">
        <v>243743.22957043815</v>
      </c>
      <c r="E487" s="119">
        <v>102967.57842133332</v>
      </c>
      <c r="F487" s="119">
        <v>4076.0250000000001</v>
      </c>
      <c r="G487" s="119">
        <v>0</v>
      </c>
      <c r="H487" s="119">
        <v>58.694335615</v>
      </c>
      <c r="I487" s="119">
        <v>566.73160466666661</v>
      </c>
      <c r="J487" s="119">
        <v>0</v>
      </c>
      <c r="K487" s="119">
        <f t="shared" si="28"/>
        <v>354549.86099298665</v>
      </c>
      <c r="L487" s="119">
        <v>70077.354999999996</v>
      </c>
      <c r="M487" s="119">
        <f t="shared" si="29"/>
        <v>424627.21599298663</v>
      </c>
      <c r="N487" s="133">
        <v>10203.032007740832</v>
      </c>
      <c r="O487" s="119">
        <v>1162.8006666666668</v>
      </c>
      <c r="P487" s="119">
        <v>187632.93671399995</v>
      </c>
      <c r="Q487" s="119">
        <v>102967.57842133332</v>
      </c>
      <c r="R487" s="119">
        <v>4076.0250000000001</v>
      </c>
      <c r="S487" s="119">
        <v>0</v>
      </c>
      <c r="T487" s="119">
        <v>58.694335615</v>
      </c>
      <c r="U487" s="119">
        <v>566.73160466666661</v>
      </c>
      <c r="V487" s="119">
        <v>0</v>
      </c>
      <c r="W487" s="119">
        <f t="shared" si="30"/>
        <v>306667.79875002243</v>
      </c>
      <c r="X487" s="119">
        <v>70077.354999999996</v>
      </c>
      <c r="Y487" s="134">
        <f t="shared" si="31"/>
        <v>376745.15375002241</v>
      </c>
    </row>
    <row r="488" spans="1:25" s="116" customFormat="1" ht="13" x14ac:dyDescent="0.3">
      <c r="A488" s="116">
        <v>483</v>
      </c>
      <c r="B488" s="116" t="s">
        <v>43</v>
      </c>
      <c r="C488" s="133">
        <v>105504.82031252031</v>
      </c>
      <c r="D488" s="119">
        <v>48625.440358518004</v>
      </c>
      <c r="E488" s="119">
        <v>65043.895924000011</v>
      </c>
      <c r="F488" s="119">
        <v>21976.122499999998</v>
      </c>
      <c r="G488" s="119">
        <v>26.708333333333332</v>
      </c>
      <c r="H488" s="119">
        <v>383.42184961499999</v>
      </c>
      <c r="I488" s="119">
        <v>525.04707766666672</v>
      </c>
      <c r="J488" s="119">
        <v>0</v>
      </c>
      <c r="K488" s="119">
        <f t="shared" si="28"/>
        <v>242085.45635565335</v>
      </c>
      <c r="L488" s="119">
        <v>358874.73666666675</v>
      </c>
      <c r="M488" s="119">
        <f t="shared" si="29"/>
        <v>600960.19302232005</v>
      </c>
      <c r="N488" s="133">
        <v>66651.498191407503</v>
      </c>
      <c r="O488" s="119">
        <v>57806.323333333341</v>
      </c>
      <c r="P488" s="119">
        <v>33483.862523999996</v>
      </c>
      <c r="Q488" s="119">
        <v>65043.895924000011</v>
      </c>
      <c r="R488" s="119">
        <v>21976.122499999998</v>
      </c>
      <c r="S488" s="119">
        <v>26.708333333333332</v>
      </c>
      <c r="T488" s="119">
        <v>383.42184961499999</v>
      </c>
      <c r="U488" s="119">
        <v>525.04707766666672</v>
      </c>
      <c r="V488" s="119">
        <v>0</v>
      </c>
      <c r="W488" s="119">
        <f t="shared" si="30"/>
        <v>245896.87973335586</v>
      </c>
      <c r="X488" s="119">
        <v>358874.73666666675</v>
      </c>
      <c r="Y488" s="134">
        <f t="shared" si="31"/>
        <v>604771.61640002264</v>
      </c>
    </row>
    <row r="489" spans="1:25" s="116" customFormat="1" ht="13" x14ac:dyDescent="0.3">
      <c r="A489" s="116">
        <v>484</v>
      </c>
      <c r="B489" s="116" t="s">
        <v>43</v>
      </c>
      <c r="C489" s="133">
        <v>826460.46151530277</v>
      </c>
      <c r="D489" s="119">
        <v>301520.11477961385</v>
      </c>
      <c r="E489" s="119">
        <v>162015.33333333331</v>
      </c>
      <c r="F489" s="119">
        <v>173845.00166666668</v>
      </c>
      <c r="G489" s="119">
        <v>207.55166666666665</v>
      </c>
      <c r="H489" s="119">
        <v>3203.3955097500002</v>
      </c>
      <c r="I489" s="119">
        <v>2860.7503080000001</v>
      </c>
      <c r="J489" s="119">
        <v>0</v>
      </c>
      <c r="K489" s="119">
        <f t="shared" si="28"/>
        <v>1470112.6087793335</v>
      </c>
      <c r="L489" s="119">
        <v>2914239.6283333334</v>
      </c>
      <c r="M489" s="119">
        <f t="shared" si="29"/>
        <v>4384352.2371126674</v>
      </c>
      <c r="N489" s="133">
        <v>556856.91944487509</v>
      </c>
      <c r="O489" s="119">
        <v>450468.03200000006</v>
      </c>
      <c r="P489" s="119">
        <v>198858</v>
      </c>
      <c r="Q489" s="119">
        <v>162015.33333333331</v>
      </c>
      <c r="R489" s="119">
        <v>173845.00166666668</v>
      </c>
      <c r="S489" s="119">
        <v>207.55166666666665</v>
      </c>
      <c r="T489" s="119">
        <v>3203.3955097500002</v>
      </c>
      <c r="U489" s="119">
        <v>2860.7503080000001</v>
      </c>
      <c r="V489" s="119">
        <v>0</v>
      </c>
      <c r="W489" s="119">
        <f t="shared" si="30"/>
        <v>1548314.9839292918</v>
      </c>
      <c r="X489" s="119">
        <v>2914239.6283333334</v>
      </c>
      <c r="Y489" s="134">
        <f t="shared" si="31"/>
        <v>4462554.6122626252</v>
      </c>
    </row>
    <row r="490" spans="1:25" s="116" customFormat="1" ht="13" x14ac:dyDescent="0.3">
      <c r="A490" s="116">
        <v>485</v>
      </c>
      <c r="B490" s="116" t="s">
        <v>43</v>
      </c>
      <c r="C490" s="133">
        <v>429814.56533051823</v>
      </c>
      <c r="D490" s="119">
        <v>214609.9840198817</v>
      </c>
      <c r="E490" s="119">
        <v>138634</v>
      </c>
      <c r="F490" s="119">
        <v>92442.575000000012</v>
      </c>
      <c r="G490" s="119">
        <v>122.97500000000001</v>
      </c>
      <c r="H490" s="119">
        <v>1619.5696811999996</v>
      </c>
      <c r="I490" s="119">
        <v>1523.5075400000003</v>
      </c>
      <c r="J490" s="119">
        <v>0</v>
      </c>
      <c r="K490" s="119">
        <f t="shared" si="28"/>
        <v>878767.17657159991</v>
      </c>
      <c r="L490" s="119">
        <v>1532357.905833333</v>
      </c>
      <c r="M490" s="119">
        <f t="shared" si="29"/>
        <v>2411125.0824049329</v>
      </c>
      <c r="N490" s="133">
        <v>281535.19624860003</v>
      </c>
      <c r="O490" s="119">
        <v>234819.345</v>
      </c>
      <c r="P490" s="119">
        <v>148554</v>
      </c>
      <c r="Q490" s="119">
        <v>138634</v>
      </c>
      <c r="R490" s="119">
        <v>92442.575000000012</v>
      </c>
      <c r="S490" s="119">
        <v>122.97500000000001</v>
      </c>
      <c r="T490" s="119">
        <v>1619.5696811999996</v>
      </c>
      <c r="U490" s="119">
        <v>1523.5075400000003</v>
      </c>
      <c r="V490" s="119">
        <v>0</v>
      </c>
      <c r="W490" s="119">
        <f t="shared" si="30"/>
        <v>899251.16846979992</v>
      </c>
      <c r="X490" s="119">
        <v>1532357.905833333</v>
      </c>
      <c r="Y490" s="134">
        <f t="shared" si="31"/>
        <v>2431609.0743031329</v>
      </c>
    </row>
    <row r="491" spans="1:25" s="116" customFormat="1" ht="13" x14ac:dyDescent="0.3">
      <c r="A491" s="116">
        <v>486</v>
      </c>
      <c r="B491" s="116" t="s">
        <v>43</v>
      </c>
      <c r="C491" s="133">
        <v>75069.701955068726</v>
      </c>
      <c r="D491" s="119">
        <v>30318.829207071267</v>
      </c>
      <c r="E491" s="119">
        <v>41712.308750000004</v>
      </c>
      <c r="F491" s="119">
        <v>16003.086666666668</v>
      </c>
      <c r="G491" s="119">
        <v>20.024999999999999</v>
      </c>
      <c r="H491" s="119">
        <v>290.46316941999999</v>
      </c>
      <c r="I491" s="119">
        <v>247.51189466666668</v>
      </c>
      <c r="J491" s="119">
        <v>0</v>
      </c>
      <c r="K491" s="119">
        <f t="shared" si="28"/>
        <v>163661.92664289332</v>
      </c>
      <c r="L491" s="119">
        <v>267220.14499999996</v>
      </c>
      <c r="M491" s="119">
        <f t="shared" si="29"/>
        <v>430882.07164289325</v>
      </c>
      <c r="N491" s="133">
        <v>50492.180950843343</v>
      </c>
      <c r="O491" s="119">
        <v>40923.264999999992</v>
      </c>
      <c r="P491" s="119">
        <v>20331.953249999999</v>
      </c>
      <c r="Q491" s="119">
        <v>41712.308750000004</v>
      </c>
      <c r="R491" s="119">
        <v>16003.086666666668</v>
      </c>
      <c r="S491" s="119">
        <v>20.024999999999999</v>
      </c>
      <c r="T491" s="119">
        <v>290.46316941999999</v>
      </c>
      <c r="U491" s="119">
        <v>247.51189466666668</v>
      </c>
      <c r="V491" s="119">
        <v>0</v>
      </c>
      <c r="W491" s="119">
        <f t="shared" si="30"/>
        <v>170020.79468159666</v>
      </c>
      <c r="X491" s="119">
        <v>267220.14499999996</v>
      </c>
      <c r="Y491" s="134">
        <f t="shared" si="31"/>
        <v>437240.93968159659</v>
      </c>
    </row>
    <row r="492" spans="1:25" s="116" customFormat="1" ht="13" x14ac:dyDescent="0.3">
      <c r="A492" s="116">
        <v>487</v>
      </c>
      <c r="B492" s="116" t="s">
        <v>43</v>
      </c>
      <c r="C492" s="133">
        <v>66033.282029924463</v>
      </c>
      <c r="D492" s="119">
        <v>40009.557983360537</v>
      </c>
      <c r="E492" s="119">
        <v>58039.770000000011</v>
      </c>
      <c r="F492" s="119">
        <v>17442.249999999996</v>
      </c>
      <c r="G492" s="119">
        <v>21.709166666666665</v>
      </c>
      <c r="H492" s="119">
        <v>341.90630435499997</v>
      </c>
      <c r="I492" s="119">
        <v>540.57444266666664</v>
      </c>
      <c r="J492" s="119">
        <v>0</v>
      </c>
      <c r="K492" s="119">
        <f t="shared" si="28"/>
        <v>182429.04992697336</v>
      </c>
      <c r="L492" s="119">
        <v>300002.55833333329</v>
      </c>
      <c r="M492" s="119">
        <f t="shared" si="29"/>
        <v>482431.60826030665</v>
      </c>
      <c r="N492" s="133">
        <v>59434.712573710829</v>
      </c>
      <c r="O492" s="119">
        <v>34980.760666666669</v>
      </c>
      <c r="P492" s="119">
        <v>27270.27</v>
      </c>
      <c r="Q492" s="119">
        <v>58039.770000000011</v>
      </c>
      <c r="R492" s="119">
        <v>17442.249999999996</v>
      </c>
      <c r="S492" s="119">
        <v>21.709166666666665</v>
      </c>
      <c r="T492" s="119">
        <v>341.90630435499997</v>
      </c>
      <c r="U492" s="119">
        <v>540.57444266666664</v>
      </c>
      <c r="V492" s="119">
        <v>0</v>
      </c>
      <c r="W492" s="119">
        <f t="shared" si="30"/>
        <v>198071.95315406585</v>
      </c>
      <c r="X492" s="119">
        <v>300002.55833333329</v>
      </c>
      <c r="Y492" s="134">
        <f t="shared" si="31"/>
        <v>498074.51148739911</v>
      </c>
    </row>
    <row r="493" spans="1:25" s="116" customFormat="1" ht="13" x14ac:dyDescent="0.3">
      <c r="A493" s="116">
        <v>488</v>
      </c>
      <c r="B493" s="116" t="s">
        <v>43</v>
      </c>
      <c r="C493" s="133">
        <v>182902.50640700749</v>
      </c>
      <c r="D493" s="119">
        <v>87211.179948092482</v>
      </c>
      <c r="E493" s="119">
        <v>87402.400000000009</v>
      </c>
      <c r="F493" s="119">
        <v>39267.279166666667</v>
      </c>
      <c r="G493" s="119">
        <v>56.351666666666667</v>
      </c>
      <c r="H493" s="119">
        <v>707.28798530000006</v>
      </c>
      <c r="I493" s="119">
        <v>605.75398400000006</v>
      </c>
      <c r="J493" s="119">
        <v>0</v>
      </c>
      <c r="K493" s="119">
        <f t="shared" si="28"/>
        <v>398152.75915773335</v>
      </c>
      <c r="L493" s="119">
        <v>658710.63250000007</v>
      </c>
      <c r="M493" s="119">
        <f t="shared" si="29"/>
        <v>1056863.3916577334</v>
      </c>
      <c r="N493" s="133">
        <v>122950.22811131667</v>
      </c>
      <c r="O493" s="119">
        <v>99711.692333333325</v>
      </c>
      <c r="P493" s="119">
        <v>59846.040000000008</v>
      </c>
      <c r="Q493" s="119">
        <v>87402.400000000009</v>
      </c>
      <c r="R493" s="119">
        <v>39267.279166666667</v>
      </c>
      <c r="S493" s="119">
        <v>56.351666666666667</v>
      </c>
      <c r="T493" s="119">
        <v>707.28798530000006</v>
      </c>
      <c r="U493" s="119">
        <v>605.75398400000006</v>
      </c>
      <c r="V493" s="119">
        <v>0</v>
      </c>
      <c r="W493" s="119">
        <f t="shared" si="30"/>
        <v>410547.03324728343</v>
      </c>
      <c r="X493" s="119">
        <v>658710.63250000007</v>
      </c>
      <c r="Y493" s="134">
        <f t="shared" si="31"/>
        <v>1069257.6657472835</v>
      </c>
    </row>
    <row r="494" spans="1:25" s="116" customFormat="1" ht="13" x14ac:dyDescent="0.3">
      <c r="A494" s="116">
        <v>489</v>
      </c>
      <c r="B494" s="116" t="s">
        <v>43</v>
      </c>
      <c r="C494" s="133">
        <v>40954.706448580182</v>
      </c>
      <c r="D494" s="119">
        <v>14318.398482116478</v>
      </c>
      <c r="E494" s="119">
        <v>15814.563968666667</v>
      </c>
      <c r="F494" s="119">
        <v>8729.7999999999993</v>
      </c>
      <c r="G494" s="119">
        <v>10.686666666666666</v>
      </c>
      <c r="H494" s="119">
        <v>159.47094499000002</v>
      </c>
      <c r="I494" s="119">
        <v>123.12153956666667</v>
      </c>
      <c r="J494" s="119">
        <v>0</v>
      </c>
      <c r="K494" s="119">
        <f t="shared" si="28"/>
        <v>80110.748050586655</v>
      </c>
      <c r="L494" s="119">
        <v>146054.12166666664</v>
      </c>
      <c r="M494" s="119">
        <f t="shared" si="29"/>
        <v>226164.86971725331</v>
      </c>
      <c r="N494" s="133">
        <v>27721.365937428334</v>
      </c>
      <c r="O494" s="119">
        <v>22314.07533333333</v>
      </c>
      <c r="P494" s="119">
        <v>9365.1803322000014</v>
      </c>
      <c r="Q494" s="119">
        <v>15814.563968666667</v>
      </c>
      <c r="R494" s="119">
        <v>8729.7999999999993</v>
      </c>
      <c r="S494" s="119">
        <v>10.686666666666666</v>
      </c>
      <c r="T494" s="119">
        <v>159.47094499000002</v>
      </c>
      <c r="U494" s="119">
        <v>123.12153956666667</v>
      </c>
      <c r="V494" s="119">
        <v>0</v>
      </c>
      <c r="W494" s="119">
        <f t="shared" si="30"/>
        <v>84238.264722851658</v>
      </c>
      <c r="X494" s="119">
        <v>146054.12166666664</v>
      </c>
      <c r="Y494" s="134">
        <f t="shared" si="31"/>
        <v>230292.3863895183</v>
      </c>
    </row>
    <row r="495" spans="1:25" s="116" customFormat="1" ht="13" x14ac:dyDescent="0.3">
      <c r="A495" s="116">
        <v>490</v>
      </c>
      <c r="B495" s="116" t="s">
        <v>43</v>
      </c>
      <c r="C495" s="133">
        <v>2626.674546850958</v>
      </c>
      <c r="D495" s="119">
        <v>4653.9368402780419</v>
      </c>
      <c r="E495" s="119">
        <v>12797.745981</v>
      </c>
      <c r="F495" s="119">
        <v>608.92333333333329</v>
      </c>
      <c r="G495" s="119">
        <v>0.30249999999999999</v>
      </c>
      <c r="H495" s="119">
        <v>11.251333187</v>
      </c>
      <c r="I495" s="119">
        <v>39.371626466666662</v>
      </c>
      <c r="J495" s="119">
        <v>0</v>
      </c>
      <c r="K495" s="119">
        <f t="shared" si="28"/>
        <v>20738.206161115999</v>
      </c>
      <c r="L495" s="119">
        <v>9980.3216666666667</v>
      </c>
      <c r="M495" s="119">
        <f t="shared" si="29"/>
        <v>30718.527827782666</v>
      </c>
      <c r="N495" s="133">
        <v>1955.8567523401664</v>
      </c>
      <c r="O495" s="119">
        <v>1419.0980000000002</v>
      </c>
      <c r="P495" s="119">
        <v>3474.9936389999998</v>
      </c>
      <c r="Q495" s="119">
        <v>12797.745981</v>
      </c>
      <c r="R495" s="119">
        <v>608.92333333333329</v>
      </c>
      <c r="S495" s="119">
        <v>0.30249999999999999</v>
      </c>
      <c r="T495" s="119">
        <v>11.251333187</v>
      </c>
      <c r="U495" s="119">
        <v>39.371626466666662</v>
      </c>
      <c r="V495" s="119">
        <v>0</v>
      </c>
      <c r="W495" s="119">
        <f t="shared" si="30"/>
        <v>20307.543165327166</v>
      </c>
      <c r="X495" s="119">
        <v>9980.3216666666667</v>
      </c>
      <c r="Y495" s="134">
        <f t="shared" si="31"/>
        <v>30287.864831993833</v>
      </c>
    </row>
    <row r="496" spans="1:25" s="116" customFormat="1" ht="13" x14ac:dyDescent="0.3">
      <c r="A496" s="116">
        <v>491</v>
      </c>
      <c r="B496" s="116" t="s">
        <v>43</v>
      </c>
      <c r="C496" s="133">
        <v>140569.53315912321</v>
      </c>
      <c r="D496" s="119">
        <v>55682.217970283469</v>
      </c>
      <c r="E496" s="119">
        <v>26764.781183999996</v>
      </c>
      <c r="F496" s="119">
        <v>32975.258333333339</v>
      </c>
      <c r="G496" s="119">
        <v>44.044999999999995</v>
      </c>
      <c r="H496" s="119">
        <v>571.36100522000004</v>
      </c>
      <c r="I496" s="119">
        <v>506.66203433333322</v>
      </c>
      <c r="J496" s="119">
        <v>0</v>
      </c>
      <c r="K496" s="119">
        <f t="shared" si="28"/>
        <v>257113.85868629336</v>
      </c>
      <c r="L496" s="119">
        <v>540386.22000000009</v>
      </c>
      <c r="M496" s="119">
        <f t="shared" si="29"/>
        <v>797500.07868629345</v>
      </c>
      <c r="N496" s="133">
        <v>99321.588074076644</v>
      </c>
      <c r="O496" s="119">
        <v>76306.59166666666</v>
      </c>
      <c r="P496" s="119">
        <v>36938.138381999997</v>
      </c>
      <c r="Q496" s="119">
        <v>26764.781183999996</v>
      </c>
      <c r="R496" s="119">
        <v>32975.258333333339</v>
      </c>
      <c r="S496" s="119">
        <v>44.044999999999995</v>
      </c>
      <c r="T496" s="119">
        <v>571.36100522000004</v>
      </c>
      <c r="U496" s="119">
        <v>506.66203433333322</v>
      </c>
      <c r="V496" s="119">
        <v>0</v>
      </c>
      <c r="W496" s="119">
        <f t="shared" si="30"/>
        <v>273428.42567962996</v>
      </c>
      <c r="X496" s="119">
        <v>540386.22000000009</v>
      </c>
      <c r="Y496" s="134">
        <f t="shared" si="31"/>
        <v>813814.64567963011</v>
      </c>
    </row>
    <row r="497" spans="1:25" s="116" customFormat="1" ht="13" x14ac:dyDescent="0.3">
      <c r="A497" s="116">
        <v>492</v>
      </c>
      <c r="B497" s="116" t="s">
        <v>43</v>
      </c>
      <c r="C497" s="133">
        <v>75754.125061660525</v>
      </c>
      <c r="D497" s="119">
        <v>29619.374881321146</v>
      </c>
      <c r="E497" s="119">
        <v>12958.918617333336</v>
      </c>
      <c r="F497" s="119">
        <v>17093.284166666668</v>
      </c>
      <c r="G497" s="119">
        <v>21.274166666666666</v>
      </c>
      <c r="H497" s="119">
        <v>311.32956344499991</v>
      </c>
      <c r="I497" s="119">
        <v>290.79619466666662</v>
      </c>
      <c r="J497" s="119">
        <v>0</v>
      </c>
      <c r="K497" s="119">
        <f t="shared" si="28"/>
        <v>136049.10265176004</v>
      </c>
      <c r="L497" s="119">
        <v>285518.47083333333</v>
      </c>
      <c r="M497" s="119">
        <f t="shared" si="29"/>
        <v>421567.57348509337</v>
      </c>
      <c r="N497" s="133">
        <v>54119.455778855838</v>
      </c>
      <c r="O497" s="119">
        <v>41082.066666666673</v>
      </c>
      <c r="P497" s="119">
        <v>19570.108602</v>
      </c>
      <c r="Q497" s="119">
        <v>12958.918617333336</v>
      </c>
      <c r="R497" s="119">
        <v>17093.284166666668</v>
      </c>
      <c r="S497" s="119">
        <v>21.274166666666666</v>
      </c>
      <c r="T497" s="119">
        <v>311.32956344499991</v>
      </c>
      <c r="U497" s="119">
        <v>290.79619466666662</v>
      </c>
      <c r="V497" s="119">
        <v>0</v>
      </c>
      <c r="W497" s="119">
        <f t="shared" si="30"/>
        <v>145447.23375630088</v>
      </c>
      <c r="X497" s="119">
        <v>285518.47083333333</v>
      </c>
      <c r="Y497" s="134">
        <f t="shared" si="31"/>
        <v>430965.7045896342</v>
      </c>
    </row>
    <row r="498" spans="1:25" s="116" customFormat="1" ht="13" x14ac:dyDescent="0.3">
      <c r="A498" s="116">
        <v>493</v>
      </c>
      <c r="B498" s="116" t="s">
        <v>43</v>
      </c>
      <c r="C498" s="133">
        <v>960442.82501713431</v>
      </c>
      <c r="D498" s="119">
        <v>380370.01649046573</v>
      </c>
      <c r="E498" s="119">
        <v>186059.80438933335</v>
      </c>
      <c r="F498" s="119">
        <v>217492.41416666665</v>
      </c>
      <c r="G498" s="119">
        <v>278.4016666666667</v>
      </c>
      <c r="H498" s="119">
        <v>4066.7406687999996</v>
      </c>
      <c r="I498" s="119">
        <v>3294.423299333333</v>
      </c>
      <c r="J498" s="119">
        <v>0</v>
      </c>
      <c r="K498" s="119">
        <f t="shared" si="28"/>
        <v>1752004.6256984</v>
      </c>
      <c r="L498" s="119">
        <v>3693804.2800000007</v>
      </c>
      <c r="M498" s="119">
        <f t="shared" si="29"/>
        <v>5445808.9056984009</v>
      </c>
      <c r="N498" s="133">
        <v>706935.0862597333</v>
      </c>
      <c r="O498" s="119">
        <v>519449.26133333339</v>
      </c>
      <c r="P498" s="119">
        <v>250588.71418800004</v>
      </c>
      <c r="Q498" s="119">
        <v>186059.80438933335</v>
      </c>
      <c r="R498" s="119">
        <v>217492.41416666665</v>
      </c>
      <c r="S498" s="119">
        <v>278.4016666666667</v>
      </c>
      <c r="T498" s="119">
        <v>4066.7406687999996</v>
      </c>
      <c r="U498" s="119">
        <v>3294.423299333333</v>
      </c>
      <c r="V498" s="119">
        <v>0</v>
      </c>
      <c r="W498" s="119">
        <f t="shared" si="30"/>
        <v>1888164.8459718665</v>
      </c>
      <c r="X498" s="119">
        <v>3693804.2800000007</v>
      </c>
      <c r="Y498" s="134">
        <f t="shared" si="31"/>
        <v>5581969.1259718668</v>
      </c>
    </row>
    <row r="499" spans="1:25" s="116" customFormat="1" ht="13" x14ac:dyDescent="0.3">
      <c r="A499" s="116">
        <v>494</v>
      </c>
      <c r="B499" s="116" t="s">
        <v>43</v>
      </c>
      <c r="C499" s="133">
        <v>11440.00429788104</v>
      </c>
      <c r="D499" s="119">
        <v>5801.8727457591294</v>
      </c>
      <c r="E499" s="119">
        <v>15168.256800000001</v>
      </c>
      <c r="F499" s="119">
        <v>2195.8908333333334</v>
      </c>
      <c r="G499" s="119">
        <v>3.4033333333333342</v>
      </c>
      <c r="H499" s="119">
        <v>38.472093870499997</v>
      </c>
      <c r="I499" s="119">
        <v>36.709001333333333</v>
      </c>
      <c r="J499" s="119">
        <v>0</v>
      </c>
      <c r="K499" s="119">
        <f t="shared" si="28"/>
        <v>34684.609105510674</v>
      </c>
      <c r="L499" s="119">
        <v>37154.29250000001</v>
      </c>
      <c r="M499" s="119">
        <f t="shared" si="29"/>
        <v>71838.901605510677</v>
      </c>
      <c r="N499" s="133">
        <v>6687.7323178219167</v>
      </c>
      <c r="O499" s="119">
        <v>6304.501666666667</v>
      </c>
      <c r="P499" s="119">
        <v>4072.5017999999986</v>
      </c>
      <c r="Q499" s="119">
        <v>15168.256800000001</v>
      </c>
      <c r="R499" s="119">
        <v>2195.8908333333334</v>
      </c>
      <c r="S499" s="119">
        <v>3.4033333333333342</v>
      </c>
      <c r="T499" s="119">
        <v>38.472093870499997</v>
      </c>
      <c r="U499" s="119">
        <v>36.709001333333333</v>
      </c>
      <c r="V499" s="119">
        <v>0</v>
      </c>
      <c r="W499" s="119">
        <f t="shared" si="30"/>
        <v>34507.467846359083</v>
      </c>
      <c r="X499" s="119">
        <v>37154.29250000001</v>
      </c>
      <c r="Y499" s="134">
        <f t="shared" si="31"/>
        <v>71661.760346359093</v>
      </c>
    </row>
    <row r="500" spans="1:25" s="116" customFormat="1" ht="13" x14ac:dyDescent="0.3">
      <c r="A500" s="116">
        <v>495</v>
      </c>
      <c r="B500" s="116" t="s">
        <v>43</v>
      </c>
      <c r="C500" s="133">
        <v>110410.63957712961</v>
      </c>
      <c r="D500" s="119">
        <v>42966.59167597042</v>
      </c>
      <c r="E500" s="119">
        <v>54147.252182000018</v>
      </c>
      <c r="F500" s="119">
        <v>22766.198333333334</v>
      </c>
      <c r="G500" s="119">
        <v>33.37833333333333</v>
      </c>
      <c r="H500" s="119">
        <v>409.82606830000003</v>
      </c>
      <c r="I500" s="119">
        <v>336.28765899999996</v>
      </c>
      <c r="J500" s="119">
        <v>0</v>
      </c>
      <c r="K500" s="119">
        <f t="shared" si="28"/>
        <v>231070.17382906671</v>
      </c>
      <c r="L500" s="119">
        <v>384591.82</v>
      </c>
      <c r="M500" s="119">
        <f t="shared" si="29"/>
        <v>615661.99382906675</v>
      </c>
      <c r="N500" s="133">
        <v>71241.431539483339</v>
      </c>
      <c r="O500" s="119">
        <v>60393.356</v>
      </c>
      <c r="P500" s="119">
        <v>28832.788482000004</v>
      </c>
      <c r="Q500" s="119">
        <v>54147.252182000018</v>
      </c>
      <c r="R500" s="119">
        <v>22766.198333333334</v>
      </c>
      <c r="S500" s="119">
        <v>33.37833333333333</v>
      </c>
      <c r="T500" s="119">
        <v>409.82606830000003</v>
      </c>
      <c r="U500" s="119">
        <v>336.28765899999996</v>
      </c>
      <c r="V500" s="119">
        <v>0</v>
      </c>
      <c r="W500" s="119">
        <f t="shared" si="30"/>
        <v>238160.51859745002</v>
      </c>
      <c r="X500" s="119">
        <v>384591.82</v>
      </c>
      <c r="Y500" s="134">
        <f t="shared" si="31"/>
        <v>622752.33859745006</v>
      </c>
    </row>
    <row r="501" spans="1:25" s="116" customFormat="1" ht="13" x14ac:dyDescent="0.3">
      <c r="A501" s="116">
        <v>496</v>
      </c>
      <c r="B501" s="116" t="s">
        <v>43</v>
      </c>
      <c r="C501" s="133">
        <v>55363.538160350377</v>
      </c>
      <c r="D501" s="119">
        <v>22854.961293654618</v>
      </c>
      <c r="E501" s="119">
        <v>15721.57668</v>
      </c>
      <c r="F501" s="119">
        <v>11798.062500000002</v>
      </c>
      <c r="G501" s="119">
        <v>16.510833333333334</v>
      </c>
      <c r="H501" s="119">
        <v>216.48176051499999</v>
      </c>
      <c r="I501" s="119">
        <v>176.29391033333334</v>
      </c>
      <c r="J501" s="119">
        <v>0</v>
      </c>
      <c r="K501" s="119">
        <f t="shared" si="28"/>
        <v>106147.42513818666</v>
      </c>
      <c r="L501" s="119">
        <v>199801.57750000004</v>
      </c>
      <c r="M501" s="119">
        <f t="shared" si="29"/>
        <v>305949.00263818668</v>
      </c>
      <c r="N501" s="133">
        <v>37631.746036190831</v>
      </c>
      <c r="O501" s="119">
        <v>30154.045666666661</v>
      </c>
      <c r="P501" s="119">
        <v>15352.937999999996</v>
      </c>
      <c r="Q501" s="119">
        <v>15721.57668</v>
      </c>
      <c r="R501" s="119">
        <v>11798.062500000002</v>
      </c>
      <c r="S501" s="119">
        <v>16.510833333333334</v>
      </c>
      <c r="T501" s="119">
        <v>216.48176051499999</v>
      </c>
      <c r="U501" s="119">
        <v>176.29391033333334</v>
      </c>
      <c r="V501" s="119">
        <v>0</v>
      </c>
      <c r="W501" s="119">
        <f t="shared" si="30"/>
        <v>111067.65538703915</v>
      </c>
      <c r="X501" s="119">
        <v>199801.57750000004</v>
      </c>
      <c r="Y501" s="134">
        <f t="shared" si="31"/>
        <v>310869.23288703919</v>
      </c>
    </row>
    <row r="502" spans="1:25" s="116" customFormat="1" ht="13" x14ac:dyDescent="0.3">
      <c r="A502" s="116">
        <v>497</v>
      </c>
      <c r="B502" s="116" t="s">
        <v>43</v>
      </c>
      <c r="C502" s="133">
        <v>8018.8721994440666</v>
      </c>
      <c r="D502" s="119">
        <v>8116.1383099336008</v>
      </c>
      <c r="E502" s="119">
        <v>6397.0926399999998</v>
      </c>
      <c r="F502" s="119">
        <v>1661.5916666666665</v>
      </c>
      <c r="G502" s="119">
        <v>2.0508333333333328</v>
      </c>
      <c r="H502" s="119">
        <v>30.730344832999993</v>
      </c>
      <c r="I502" s="119">
        <v>37.257668233333327</v>
      </c>
      <c r="J502" s="119">
        <v>0</v>
      </c>
      <c r="K502" s="119">
        <f t="shared" si="28"/>
        <v>24263.733662444003</v>
      </c>
      <c r="L502" s="119">
        <v>28008.098333333332</v>
      </c>
      <c r="M502" s="119">
        <f t="shared" si="29"/>
        <v>52271.831995777335</v>
      </c>
      <c r="N502" s="133">
        <v>5341.958276803166</v>
      </c>
      <c r="O502" s="119">
        <v>4374.8726666666671</v>
      </c>
      <c r="P502" s="119">
        <v>5942.1600000000008</v>
      </c>
      <c r="Q502" s="119">
        <v>6397.0926399999998</v>
      </c>
      <c r="R502" s="119">
        <v>1661.5916666666665</v>
      </c>
      <c r="S502" s="119">
        <v>2.0508333333333328</v>
      </c>
      <c r="T502" s="119">
        <v>30.730344832999993</v>
      </c>
      <c r="U502" s="119">
        <v>37.257668233333327</v>
      </c>
      <c r="V502" s="119">
        <v>0</v>
      </c>
      <c r="W502" s="119">
        <f t="shared" si="30"/>
        <v>23787.714096536169</v>
      </c>
      <c r="X502" s="119">
        <v>28008.098333333332</v>
      </c>
      <c r="Y502" s="134">
        <f t="shared" si="31"/>
        <v>51795.812429869504</v>
      </c>
    </row>
    <row r="503" spans="1:25" s="116" customFormat="1" ht="13" x14ac:dyDescent="0.3">
      <c r="A503" s="116">
        <v>498</v>
      </c>
      <c r="B503" s="116" t="s">
        <v>43</v>
      </c>
      <c r="C503" s="133">
        <v>9.9858532638732367</v>
      </c>
      <c r="D503" s="119">
        <v>4952.7549939202936</v>
      </c>
      <c r="E503" s="119">
        <v>4112.2178799999992</v>
      </c>
      <c r="F503" s="119">
        <v>17.728333333333332</v>
      </c>
      <c r="G503" s="119">
        <v>0</v>
      </c>
      <c r="H503" s="119">
        <v>0.50141130249999988</v>
      </c>
      <c r="I503" s="119">
        <v>38.127885933333339</v>
      </c>
      <c r="J503" s="119">
        <v>0</v>
      </c>
      <c r="K503" s="119">
        <f t="shared" si="28"/>
        <v>9131.3163577533323</v>
      </c>
      <c r="L503" s="119">
        <v>334.43249999999995</v>
      </c>
      <c r="M503" s="119">
        <f t="shared" si="29"/>
        <v>9465.7488577533331</v>
      </c>
      <c r="N503" s="133">
        <v>87.161998084583317</v>
      </c>
      <c r="O503" s="119">
        <v>0</v>
      </c>
      <c r="P503" s="119">
        <v>3819.9599999999996</v>
      </c>
      <c r="Q503" s="119">
        <v>4112.2178799999992</v>
      </c>
      <c r="R503" s="119">
        <v>17.728333333333332</v>
      </c>
      <c r="S503" s="119">
        <v>0</v>
      </c>
      <c r="T503" s="119">
        <v>0.50141130249999988</v>
      </c>
      <c r="U503" s="119">
        <v>38.127885933333339</v>
      </c>
      <c r="V503" s="119">
        <v>0</v>
      </c>
      <c r="W503" s="119">
        <f t="shared" si="30"/>
        <v>8075.6975086537486</v>
      </c>
      <c r="X503" s="119">
        <v>334.43249999999995</v>
      </c>
      <c r="Y503" s="134">
        <f t="shared" si="31"/>
        <v>8410.1300086537485</v>
      </c>
    </row>
    <row r="504" spans="1:25" s="116" customFormat="1" ht="13" x14ac:dyDescent="0.3">
      <c r="A504" s="116">
        <v>499</v>
      </c>
      <c r="B504" s="116" t="s">
        <v>43</v>
      </c>
      <c r="C504" s="133">
        <v>0.41914016032394369</v>
      </c>
      <c r="D504" s="119">
        <v>3187.9267063011757</v>
      </c>
      <c r="E504" s="119">
        <v>1189.5645000000002</v>
      </c>
      <c r="F504" s="119">
        <v>0.71833333333333338</v>
      </c>
      <c r="G504" s="119">
        <v>0</v>
      </c>
      <c r="H504" s="119">
        <v>2.1045934499999999E-2</v>
      </c>
      <c r="I504" s="119">
        <v>1.0687905333333332</v>
      </c>
      <c r="J504" s="119">
        <v>0</v>
      </c>
      <c r="K504" s="119">
        <f t="shared" si="28"/>
        <v>4379.7185162626665</v>
      </c>
      <c r="L504" s="119">
        <v>12.307499999999999</v>
      </c>
      <c r="M504" s="119">
        <f t="shared" si="29"/>
        <v>4392.0260162626664</v>
      </c>
      <c r="N504" s="133">
        <v>3.6584849472500003</v>
      </c>
      <c r="O504" s="119">
        <v>0</v>
      </c>
      <c r="P504" s="119">
        <v>2461.9877999999994</v>
      </c>
      <c r="Q504" s="119">
        <v>1189.5645000000002</v>
      </c>
      <c r="R504" s="119">
        <v>0.71833333333333338</v>
      </c>
      <c r="S504" s="119">
        <v>0</v>
      </c>
      <c r="T504" s="119">
        <v>2.1045934499999999E-2</v>
      </c>
      <c r="U504" s="119">
        <v>1.0687905333333332</v>
      </c>
      <c r="V504" s="119">
        <v>0</v>
      </c>
      <c r="W504" s="119">
        <f t="shared" si="30"/>
        <v>3657.018954748416</v>
      </c>
      <c r="X504" s="119">
        <v>12.307499999999999</v>
      </c>
      <c r="Y504" s="134">
        <f t="shared" si="31"/>
        <v>3669.3264547484159</v>
      </c>
    </row>
    <row r="505" spans="1:25" s="116" customFormat="1" ht="13" x14ac:dyDescent="0.3">
      <c r="A505" s="116">
        <v>500</v>
      </c>
      <c r="B505" s="116" t="s">
        <v>43</v>
      </c>
      <c r="C505" s="133">
        <v>14277.014558616778</v>
      </c>
      <c r="D505" s="119">
        <v>7037.7248956322192</v>
      </c>
      <c r="E505" s="119">
        <v>3576.240940000001</v>
      </c>
      <c r="F505" s="119">
        <v>2903.59</v>
      </c>
      <c r="G505" s="119">
        <v>4.1900000000000004</v>
      </c>
      <c r="H505" s="119">
        <v>52.214808046999998</v>
      </c>
      <c r="I505" s="119">
        <v>46.7972404</v>
      </c>
      <c r="J505" s="119">
        <v>0</v>
      </c>
      <c r="K505" s="119">
        <f t="shared" si="28"/>
        <v>27897.772442695994</v>
      </c>
      <c r="L505" s="119">
        <v>49129.847499999996</v>
      </c>
      <c r="M505" s="119">
        <f t="shared" si="29"/>
        <v>77027.619942695994</v>
      </c>
      <c r="N505" s="133">
        <v>9076.6741321701684</v>
      </c>
      <c r="O505" s="119">
        <v>7818.5283333333327</v>
      </c>
      <c r="P505" s="119">
        <v>4881.0599999999986</v>
      </c>
      <c r="Q505" s="119">
        <v>3576.240940000001</v>
      </c>
      <c r="R505" s="119">
        <v>2903.59</v>
      </c>
      <c r="S505" s="119">
        <v>4.1900000000000004</v>
      </c>
      <c r="T505" s="119">
        <v>52.214808046999998</v>
      </c>
      <c r="U505" s="119">
        <v>46.7972404</v>
      </c>
      <c r="V505" s="119">
        <v>0</v>
      </c>
      <c r="W505" s="119">
        <f t="shared" si="30"/>
        <v>28359.295453950497</v>
      </c>
      <c r="X505" s="119">
        <v>49129.847499999996</v>
      </c>
      <c r="Y505" s="134">
        <f t="shared" si="31"/>
        <v>77489.14295395049</v>
      </c>
    </row>
    <row r="506" spans="1:25" s="116" customFormat="1" ht="13" x14ac:dyDescent="0.3">
      <c r="A506" s="116">
        <v>501</v>
      </c>
      <c r="B506" s="116" t="s">
        <v>43</v>
      </c>
      <c r="C506" s="133">
        <v>18617.657504677871</v>
      </c>
      <c r="D506" s="119">
        <v>8160.7303485632938</v>
      </c>
      <c r="E506" s="119">
        <v>24116.936627999996</v>
      </c>
      <c r="F506" s="119">
        <v>4245.4433333333336</v>
      </c>
      <c r="G506" s="119">
        <v>6.3100000000000014</v>
      </c>
      <c r="H506" s="119">
        <v>73.487636373499996</v>
      </c>
      <c r="I506" s="119">
        <v>67.919520266666652</v>
      </c>
      <c r="J506" s="119">
        <v>0</v>
      </c>
      <c r="K506" s="119">
        <f t="shared" si="28"/>
        <v>55288.484971214661</v>
      </c>
      <c r="L506" s="119">
        <v>69670.036666666681</v>
      </c>
      <c r="M506" s="119">
        <f t="shared" si="29"/>
        <v>124958.52163788135</v>
      </c>
      <c r="N506" s="133">
        <v>12774.600789593416</v>
      </c>
      <c r="O506" s="119">
        <v>10132.1</v>
      </c>
      <c r="P506" s="119">
        <v>5522.4847319999999</v>
      </c>
      <c r="Q506" s="119">
        <v>24116.936627999996</v>
      </c>
      <c r="R506" s="119">
        <v>4245.4433333333336</v>
      </c>
      <c r="S506" s="119">
        <v>6.3100000000000014</v>
      </c>
      <c r="T506" s="119">
        <v>73.487636373499996</v>
      </c>
      <c r="U506" s="119">
        <v>67.919520266666652</v>
      </c>
      <c r="V506" s="119">
        <v>0</v>
      </c>
      <c r="W506" s="119">
        <f t="shared" si="30"/>
        <v>56939.282639566918</v>
      </c>
      <c r="X506" s="119">
        <v>69670.036666666681</v>
      </c>
      <c r="Y506" s="134">
        <f t="shared" si="31"/>
        <v>126609.31930623361</v>
      </c>
    </row>
    <row r="507" spans="1:25" s="116" customFormat="1" ht="13" x14ac:dyDescent="0.3">
      <c r="A507" s="116">
        <v>502</v>
      </c>
      <c r="B507" s="116" t="s">
        <v>43</v>
      </c>
      <c r="C507" s="133">
        <v>41209.031758986479</v>
      </c>
      <c r="D507" s="119">
        <v>15358.511283633517</v>
      </c>
      <c r="E507" s="119">
        <v>16267.924980000002</v>
      </c>
      <c r="F507" s="119">
        <v>7318.2441666666664</v>
      </c>
      <c r="G507" s="119">
        <v>10.300833333333333</v>
      </c>
      <c r="H507" s="119">
        <v>119.67899885999998</v>
      </c>
      <c r="I507" s="119">
        <v>123.46419806666665</v>
      </c>
      <c r="J507" s="119">
        <v>0</v>
      </c>
      <c r="K507" s="119">
        <f t="shared" si="28"/>
        <v>80407.156219546669</v>
      </c>
      <c r="L507" s="119">
        <v>119403.77999999998</v>
      </c>
      <c r="M507" s="119">
        <f t="shared" si="29"/>
        <v>199810.93621954665</v>
      </c>
      <c r="N507" s="133">
        <v>20804.199301829998</v>
      </c>
      <c r="O507" s="119">
        <v>22932.37</v>
      </c>
      <c r="P507" s="119">
        <v>10591.138565999998</v>
      </c>
      <c r="Q507" s="119">
        <v>16267.924980000002</v>
      </c>
      <c r="R507" s="119">
        <v>7318.2441666666664</v>
      </c>
      <c r="S507" s="119">
        <v>10.300833333333333</v>
      </c>
      <c r="T507" s="119">
        <v>119.67899885999998</v>
      </c>
      <c r="U507" s="119">
        <v>123.46419806666665</v>
      </c>
      <c r="V507" s="119">
        <v>0</v>
      </c>
      <c r="W507" s="119">
        <f t="shared" si="30"/>
        <v>78167.321044756653</v>
      </c>
      <c r="X507" s="119">
        <v>119403.77999999998</v>
      </c>
      <c r="Y507" s="134">
        <f t="shared" si="31"/>
        <v>197571.10104475665</v>
      </c>
    </row>
    <row r="508" spans="1:25" s="116" customFormat="1" ht="13" x14ac:dyDescent="0.3">
      <c r="A508" s="116">
        <v>503</v>
      </c>
      <c r="B508" s="116" t="s">
        <v>43</v>
      </c>
      <c r="C508" s="133">
        <v>63597.964018413761</v>
      </c>
      <c r="D508" s="119">
        <v>51389.794008507895</v>
      </c>
      <c r="E508" s="119">
        <v>54991.689853333322</v>
      </c>
      <c r="F508" s="119">
        <v>12773.654166666667</v>
      </c>
      <c r="G508" s="119">
        <v>12.160833333333334</v>
      </c>
      <c r="H508" s="119">
        <v>253.14044426500001</v>
      </c>
      <c r="I508" s="119">
        <v>358.57068633333341</v>
      </c>
      <c r="J508" s="119">
        <v>0</v>
      </c>
      <c r="K508" s="119">
        <f t="shared" si="28"/>
        <v>183376.97401085333</v>
      </c>
      <c r="L508" s="119">
        <v>220819.5983333333</v>
      </c>
      <c r="M508" s="119">
        <f t="shared" si="29"/>
        <v>404196.5723441866</v>
      </c>
      <c r="N508" s="133">
        <v>44004.247228065833</v>
      </c>
      <c r="O508" s="119">
        <v>34586.49966666667</v>
      </c>
      <c r="P508" s="119">
        <v>37002.616319999994</v>
      </c>
      <c r="Q508" s="119">
        <v>54991.689853333322</v>
      </c>
      <c r="R508" s="119">
        <v>12773.654166666667</v>
      </c>
      <c r="S508" s="119">
        <v>12.160833333333334</v>
      </c>
      <c r="T508" s="119">
        <v>253.14044426500001</v>
      </c>
      <c r="U508" s="119">
        <v>358.57068633333341</v>
      </c>
      <c r="V508" s="119">
        <v>0</v>
      </c>
      <c r="W508" s="119">
        <f t="shared" si="30"/>
        <v>183982.57919866417</v>
      </c>
      <c r="X508" s="119">
        <v>220819.5983333333</v>
      </c>
      <c r="Y508" s="134">
        <f t="shared" si="31"/>
        <v>404802.17753199744</v>
      </c>
    </row>
    <row r="509" spans="1:25" s="116" customFormat="1" ht="13" x14ac:dyDescent="0.3">
      <c r="A509" s="116">
        <v>504</v>
      </c>
      <c r="B509" s="116" t="s">
        <v>43</v>
      </c>
      <c r="C509" s="133">
        <v>59506.277122529398</v>
      </c>
      <c r="D509" s="119">
        <v>21079.979310730614</v>
      </c>
      <c r="E509" s="119">
        <v>7226.9774639999996</v>
      </c>
      <c r="F509" s="119">
        <v>12525.102499999999</v>
      </c>
      <c r="G509" s="119">
        <v>16.15666666666667</v>
      </c>
      <c r="H509" s="119">
        <v>225.73357078000001</v>
      </c>
      <c r="I509" s="119">
        <v>179.04100633333337</v>
      </c>
      <c r="J509" s="119">
        <v>0</v>
      </c>
      <c r="K509" s="119">
        <f t="shared" si="28"/>
        <v>100759.26764104</v>
      </c>
      <c r="L509" s="119">
        <v>208400.13666666672</v>
      </c>
      <c r="M509" s="119">
        <f t="shared" si="29"/>
        <v>309159.40430770675</v>
      </c>
      <c r="N509" s="133">
        <v>39240.019053923337</v>
      </c>
      <c r="O509" s="119">
        <v>32492.129666666671</v>
      </c>
      <c r="P509" s="119">
        <v>13883.760162</v>
      </c>
      <c r="Q509" s="119">
        <v>7226.9774639999996</v>
      </c>
      <c r="R509" s="119">
        <v>12525.102499999999</v>
      </c>
      <c r="S509" s="119">
        <v>16.15666666666667</v>
      </c>
      <c r="T509" s="119">
        <v>225.73357078000001</v>
      </c>
      <c r="U509" s="119">
        <v>179.04100633333337</v>
      </c>
      <c r="V509" s="119">
        <v>0</v>
      </c>
      <c r="W509" s="119">
        <f t="shared" si="30"/>
        <v>105788.92009037</v>
      </c>
      <c r="X509" s="119">
        <v>208400.13666666672</v>
      </c>
      <c r="Y509" s="134">
        <f t="shared" si="31"/>
        <v>314189.05675703671</v>
      </c>
    </row>
    <row r="510" spans="1:25" s="116" customFormat="1" ht="13" x14ac:dyDescent="0.3">
      <c r="A510" s="116">
        <v>505</v>
      </c>
      <c r="B510" s="116" t="s">
        <v>43</v>
      </c>
      <c r="C510" s="133">
        <v>627.90105735769009</v>
      </c>
      <c r="D510" s="119">
        <v>56361.584938413638</v>
      </c>
      <c r="E510" s="119">
        <v>23485.991946666665</v>
      </c>
      <c r="F510" s="119">
        <v>753.245</v>
      </c>
      <c r="G510" s="119">
        <v>6.6666666666666671E-3</v>
      </c>
      <c r="H510" s="119">
        <v>31.528270914</v>
      </c>
      <c r="I510" s="119">
        <v>1294.0151783333333</v>
      </c>
      <c r="J510" s="119">
        <v>-22319.314795866663</v>
      </c>
      <c r="K510" s="119">
        <f t="shared" si="28"/>
        <v>60234.958262485321</v>
      </c>
      <c r="L510" s="119">
        <v>18294.624166666665</v>
      </c>
      <c r="M510" s="119">
        <f t="shared" si="29"/>
        <v>78529.582429151982</v>
      </c>
      <c r="N510" s="133">
        <v>5480.6644272170006</v>
      </c>
      <c r="O510" s="119">
        <v>0</v>
      </c>
      <c r="P510" s="119">
        <v>43196.300250000008</v>
      </c>
      <c r="Q510" s="119">
        <v>23485.991946666665</v>
      </c>
      <c r="R510" s="119">
        <v>753.245</v>
      </c>
      <c r="S510" s="119">
        <v>6.6666666666666671E-3</v>
      </c>
      <c r="T510" s="119">
        <v>31.528270914</v>
      </c>
      <c r="U510" s="119">
        <v>1294.0151783333333</v>
      </c>
      <c r="V510" s="119">
        <v>-22319.314795866663</v>
      </c>
      <c r="W510" s="119">
        <f t="shared" si="30"/>
        <v>51922.436943930996</v>
      </c>
      <c r="X510" s="119">
        <v>18294.624166666665</v>
      </c>
      <c r="Y510" s="134">
        <f t="shared" si="31"/>
        <v>70217.061110597657</v>
      </c>
    </row>
    <row r="511" spans="1:25" s="116" customFormat="1" ht="13" x14ac:dyDescent="0.3">
      <c r="A511" s="116">
        <v>506</v>
      </c>
      <c r="B511" s="116" t="s">
        <v>43</v>
      </c>
      <c r="C511" s="133">
        <v>28619.349072473153</v>
      </c>
      <c r="D511" s="119">
        <v>40451.922703517172</v>
      </c>
      <c r="E511" s="119">
        <v>58102.232418</v>
      </c>
      <c r="F511" s="119">
        <v>7830.961666666667</v>
      </c>
      <c r="G511" s="119">
        <v>25.737500000000001</v>
      </c>
      <c r="H511" s="119">
        <v>87.513001870999986</v>
      </c>
      <c r="I511" s="119">
        <v>263.12212243333329</v>
      </c>
      <c r="J511" s="119">
        <v>0</v>
      </c>
      <c r="K511" s="119">
        <f t="shared" si="28"/>
        <v>135380.83848496131</v>
      </c>
      <c r="L511" s="119">
        <v>105178.20333333332</v>
      </c>
      <c r="M511" s="119">
        <f t="shared" si="29"/>
        <v>240559.04181829462</v>
      </c>
      <c r="N511" s="133">
        <v>15212.676825242168</v>
      </c>
      <c r="O511" s="119">
        <v>15874.63</v>
      </c>
      <c r="P511" s="119">
        <v>30313.790118000004</v>
      </c>
      <c r="Q511" s="119">
        <v>58102.232418</v>
      </c>
      <c r="R511" s="119">
        <v>7830.961666666667</v>
      </c>
      <c r="S511" s="119">
        <v>25.737500000000001</v>
      </c>
      <c r="T511" s="119">
        <v>87.513001870999986</v>
      </c>
      <c r="U511" s="119">
        <v>263.12212243333329</v>
      </c>
      <c r="V511" s="119">
        <v>0</v>
      </c>
      <c r="W511" s="119">
        <f t="shared" si="30"/>
        <v>127710.66365221317</v>
      </c>
      <c r="X511" s="119">
        <v>105178.20333333332</v>
      </c>
      <c r="Y511" s="134">
        <f t="shared" si="31"/>
        <v>232888.86698554648</v>
      </c>
    </row>
    <row r="512" spans="1:25" s="116" customFormat="1" ht="13" x14ac:dyDescent="0.3">
      <c r="A512" s="116">
        <v>507</v>
      </c>
      <c r="B512" s="116" t="s">
        <v>43</v>
      </c>
      <c r="C512" s="133">
        <v>12625.403085713615</v>
      </c>
      <c r="D512" s="119">
        <v>6710.5343754530513</v>
      </c>
      <c r="E512" s="119">
        <v>22635.542999999994</v>
      </c>
      <c r="F512" s="119">
        <v>2331.21</v>
      </c>
      <c r="G512" s="119">
        <v>1.68</v>
      </c>
      <c r="H512" s="119">
        <v>41.409183500000005</v>
      </c>
      <c r="I512" s="119">
        <v>47.504400000000004</v>
      </c>
      <c r="J512" s="119">
        <v>-17882.078970000002</v>
      </c>
      <c r="K512" s="119">
        <f t="shared" si="28"/>
        <v>26511.205074666657</v>
      </c>
      <c r="L512" s="119">
        <v>38283.285833333335</v>
      </c>
      <c r="M512" s="119">
        <f t="shared" si="29"/>
        <v>64794.490907999992</v>
      </c>
      <c r="N512" s="133">
        <v>7198.2963984166672</v>
      </c>
      <c r="O512" s="119">
        <v>6970.1096666666672</v>
      </c>
      <c r="P512" s="119">
        <v>4743.1170000000011</v>
      </c>
      <c r="Q512" s="119">
        <v>22635.542999999994</v>
      </c>
      <c r="R512" s="119">
        <v>2331.21</v>
      </c>
      <c r="S512" s="119">
        <v>1.68</v>
      </c>
      <c r="T512" s="119">
        <v>41.409183500000005</v>
      </c>
      <c r="U512" s="119">
        <v>47.504400000000004</v>
      </c>
      <c r="V512" s="119">
        <v>-17882.078970000002</v>
      </c>
      <c r="W512" s="119">
        <f t="shared" si="30"/>
        <v>26086.790678583326</v>
      </c>
      <c r="X512" s="119">
        <v>38283.285833333335</v>
      </c>
      <c r="Y512" s="134">
        <f t="shared" si="31"/>
        <v>64370.076511916661</v>
      </c>
    </row>
    <row r="513" spans="1:25" s="116" customFormat="1" ht="13" x14ac:dyDescent="0.3">
      <c r="A513" s="116">
        <v>508</v>
      </c>
      <c r="B513" s="116" t="s">
        <v>43</v>
      </c>
      <c r="C513" s="133">
        <v>97.916796143225369</v>
      </c>
      <c r="D513" s="119">
        <v>68976.236174717938</v>
      </c>
      <c r="E513" s="119">
        <v>25554.527306666667</v>
      </c>
      <c r="F513" s="119">
        <v>790.24666666666656</v>
      </c>
      <c r="G513" s="119">
        <v>1.1858333333333333</v>
      </c>
      <c r="H513" s="119">
        <v>4.9166142334999998</v>
      </c>
      <c r="I513" s="119">
        <v>138.29933733333334</v>
      </c>
      <c r="J513" s="119">
        <v>-25274.886846266669</v>
      </c>
      <c r="K513" s="119">
        <f t="shared" si="28"/>
        <v>70288.441882828003</v>
      </c>
      <c r="L513" s="119">
        <v>6817.0358333333324</v>
      </c>
      <c r="M513" s="119">
        <f t="shared" si="29"/>
        <v>77105.477716161331</v>
      </c>
      <c r="N513" s="133">
        <v>854.67144092341675</v>
      </c>
      <c r="O513" s="119">
        <v>0</v>
      </c>
      <c r="P513" s="119">
        <v>53221.926750000006</v>
      </c>
      <c r="Q513" s="119">
        <v>25554.527306666667</v>
      </c>
      <c r="R513" s="119">
        <v>790.24666666666656</v>
      </c>
      <c r="S513" s="119">
        <v>1.1858333333333333</v>
      </c>
      <c r="T513" s="119">
        <v>4.9166142334999998</v>
      </c>
      <c r="U513" s="119">
        <v>138.29933733333334</v>
      </c>
      <c r="V513" s="119">
        <v>-25274.886846266669</v>
      </c>
      <c r="W513" s="119">
        <f t="shared" si="30"/>
        <v>55290.887102890265</v>
      </c>
      <c r="X513" s="119">
        <v>6817.0358333333324</v>
      </c>
      <c r="Y513" s="134">
        <f t="shared" si="31"/>
        <v>62107.9229362236</v>
      </c>
    </row>
    <row r="514" spans="1:25" s="116" customFormat="1" ht="13" x14ac:dyDescent="0.3">
      <c r="A514" s="116">
        <v>509</v>
      </c>
      <c r="B514" s="116" t="s">
        <v>43</v>
      </c>
      <c r="C514" s="133">
        <v>159735.29135399411</v>
      </c>
      <c r="D514" s="119">
        <v>66151.864104995926</v>
      </c>
      <c r="E514" s="119">
        <v>76942.204486666655</v>
      </c>
      <c r="F514" s="119">
        <v>29025.024166666666</v>
      </c>
      <c r="G514" s="119">
        <v>41.651666666666664</v>
      </c>
      <c r="H514" s="119">
        <v>480.52060897000001</v>
      </c>
      <c r="I514" s="119">
        <v>489.1471503333334</v>
      </c>
      <c r="J514" s="119">
        <v>0</v>
      </c>
      <c r="K514" s="119">
        <f t="shared" si="28"/>
        <v>332865.70353829337</v>
      </c>
      <c r="L514" s="119">
        <v>478594.6225</v>
      </c>
      <c r="M514" s="119">
        <f t="shared" si="29"/>
        <v>811460.32603829331</v>
      </c>
      <c r="N514" s="133">
        <v>83530.499192618328</v>
      </c>
      <c r="O514" s="119">
        <v>88695.436999999991</v>
      </c>
      <c r="P514" s="119">
        <v>45989.219202000015</v>
      </c>
      <c r="Q514" s="119">
        <v>76942.204486666655</v>
      </c>
      <c r="R514" s="119">
        <v>29025.024166666666</v>
      </c>
      <c r="S514" s="119">
        <v>41.651666666666664</v>
      </c>
      <c r="T514" s="119">
        <v>480.52060897000001</v>
      </c>
      <c r="U514" s="119">
        <v>489.1471503333334</v>
      </c>
      <c r="V514" s="119">
        <v>0</v>
      </c>
      <c r="W514" s="119">
        <f t="shared" si="30"/>
        <v>325193.70347392169</v>
      </c>
      <c r="X514" s="119">
        <v>478594.6225</v>
      </c>
      <c r="Y514" s="134">
        <f t="shared" si="31"/>
        <v>803788.32597392169</v>
      </c>
    </row>
    <row r="515" spans="1:25" s="116" customFormat="1" ht="13" x14ac:dyDescent="0.3">
      <c r="A515" s="116">
        <v>510</v>
      </c>
      <c r="B515" s="116" t="s">
        <v>43</v>
      </c>
      <c r="C515" s="133">
        <v>143788.91204364732</v>
      </c>
      <c r="D515" s="119">
        <v>65249.175234899354</v>
      </c>
      <c r="E515" s="119">
        <v>76028.199999999983</v>
      </c>
      <c r="F515" s="119">
        <v>29945.177499999994</v>
      </c>
      <c r="G515" s="119">
        <v>44.596666666666664</v>
      </c>
      <c r="H515" s="119">
        <v>528.87887164000006</v>
      </c>
      <c r="I515" s="119">
        <v>474.03311066666657</v>
      </c>
      <c r="J515" s="119">
        <v>0</v>
      </c>
      <c r="K515" s="119">
        <f t="shared" si="28"/>
        <v>316058.97342752002</v>
      </c>
      <c r="L515" s="119">
        <v>498050.59833333333</v>
      </c>
      <c r="M515" s="119">
        <f t="shared" si="29"/>
        <v>814109.57176085329</v>
      </c>
      <c r="N515" s="133">
        <v>91936.77718675333</v>
      </c>
      <c r="O515" s="119">
        <v>78707.843999999997</v>
      </c>
      <c r="P515" s="119">
        <v>44778.419999999991</v>
      </c>
      <c r="Q515" s="119">
        <v>76028.199999999983</v>
      </c>
      <c r="R515" s="119">
        <v>29945.177499999994</v>
      </c>
      <c r="S515" s="119">
        <v>44.596666666666664</v>
      </c>
      <c r="T515" s="119">
        <v>528.87887164000006</v>
      </c>
      <c r="U515" s="119">
        <v>474.03311066666657</v>
      </c>
      <c r="V515" s="119">
        <v>0</v>
      </c>
      <c r="W515" s="119">
        <f t="shared" si="30"/>
        <v>322443.92733572662</v>
      </c>
      <c r="X515" s="119">
        <v>498050.59833333333</v>
      </c>
      <c r="Y515" s="134">
        <f t="shared" si="31"/>
        <v>820494.52566905995</v>
      </c>
    </row>
    <row r="516" spans="1:25" s="116" customFormat="1" ht="13" x14ac:dyDescent="0.3">
      <c r="A516" s="116">
        <v>511</v>
      </c>
      <c r="B516" s="116" t="s">
        <v>43</v>
      </c>
      <c r="C516" s="133">
        <v>448.94656578523944</v>
      </c>
      <c r="D516" s="119">
        <v>1354.3766478040941</v>
      </c>
      <c r="E516" s="119">
        <v>907.01150000000041</v>
      </c>
      <c r="F516" s="119">
        <v>340.84750000000003</v>
      </c>
      <c r="G516" s="119">
        <v>0.32333333333333331</v>
      </c>
      <c r="H516" s="119">
        <v>7.0871439679999986</v>
      </c>
      <c r="I516" s="119">
        <v>25.704564533333336</v>
      </c>
      <c r="J516" s="119">
        <v>0</v>
      </c>
      <c r="K516" s="119">
        <f t="shared" si="28"/>
        <v>3084.2972554240005</v>
      </c>
      <c r="L516" s="119">
        <v>5886.4824999999992</v>
      </c>
      <c r="M516" s="119">
        <f t="shared" si="29"/>
        <v>8970.7797554239987</v>
      </c>
      <c r="N516" s="133">
        <v>1231.9818597706665</v>
      </c>
      <c r="O516" s="119">
        <v>181.804</v>
      </c>
      <c r="P516" s="119">
        <v>970.78859999999997</v>
      </c>
      <c r="Q516" s="119">
        <v>907.01150000000041</v>
      </c>
      <c r="R516" s="119">
        <v>340.84750000000003</v>
      </c>
      <c r="S516" s="119">
        <v>0.32333333333333331</v>
      </c>
      <c r="T516" s="119">
        <v>7.0871439679999986</v>
      </c>
      <c r="U516" s="119">
        <v>25.704564533333336</v>
      </c>
      <c r="V516" s="119">
        <v>0</v>
      </c>
      <c r="W516" s="119">
        <f t="shared" si="30"/>
        <v>3665.5485016053335</v>
      </c>
      <c r="X516" s="119">
        <v>5886.4824999999992</v>
      </c>
      <c r="Y516" s="134">
        <f t="shared" si="31"/>
        <v>9552.0310016053336</v>
      </c>
    </row>
    <row r="517" spans="1:25" s="116" customFormat="1" ht="13" x14ac:dyDescent="0.3">
      <c r="A517" s="116">
        <v>512</v>
      </c>
      <c r="B517" s="116" t="s">
        <v>43</v>
      </c>
      <c r="C517" s="133">
        <v>459.7867372062488</v>
      </c>
      <c r="D517" s="119">
        <v>1737.2880832122512</v>
      </c>
      <c r="E517" s="119">
        <v>714.12054293333324</v>
      </c>
      <c r="F517" s="119">
        <v>116.62916666666668</v>
      </c>
      <c r="G517" s="119">
        <v>0</v>
      </c>
      <c r="H517" s="119">
        <v>2.6807498054999996</v>
      </c>
      <c r="I517" s="119">
        <v>112.43223523333336</v>
      </c>
      <c r="J517" s="119">
        <v>0</v>
      </c>
      <c r="K517" s="119">
        <f t="shared" si="28"/>
        <v>3142.9375150573333</v>
      </c>
      <c r="L517" s="119">
        <v>2107.7216666666668</v>
      </c>
      <c r="M517" s="119">
        <f t="shared" si="29"/>
        <v>5250.6591817240005</v>
      </c>
      <c r="N517" s="133">
        <v>466.00367452274992</v>
      </c>
      <c r="O517" s="119">
        <v>240.03966666666665</v>
      </c>
      <c r="P517" s="119">
        <v>1313.3315657999997</v>
      </c>
      <c r="Q517" s="119">
        <v>714.12054293333324</v>
      </c>
      <c r="R517" s="119">
        <v>116.62916666666668</v>
      </c>
      <c r="S517" s="119">
        <v>0</v>
      </c>
      <c r="T517" s="119">
        <v>2.6807498054999996</v>
      </c>
      <c r="U517" s="119">
        <v>112.43223523333336</v>
      </c>
      <c r="V517" s="119">
        <v>0</v>
      </c>
      <c r="W517" s="119">
        <f t="shared" si="30"/>
        <v>2965.2376016282492</v>
      </c>
      <c r="X517" s="119">
        <v>2107.7216666666668</v>
      </c>
      <c r="Y517" s="134">
        <f t="shared" si="31"/>
        <v>5072.959268294916</v>
      </c>
    </row>
    <row r="518" spans="1:25" s="116" customFormat="1" ht="13" x14ac:dyDescent="0.3">
      <c r="A518" s="116">
        <v>513</v>
      </c>
      <c r="B518" s="116" t="s">
        <v>43</v>
      </c>
      <c r="C518" s="133">
        <v>1.9022840732394367E-2</v>
      </c>
      <c r="D518" s="119">
        <v>200.90287545193428</v>
      </c>
      <c r="E518" s="119">
        <v>73.50936026666669</v>
      </c>
      <c r="F518" s="119">
        <v>5.2499999999999998E-2</v>
      </c>
      <c r="G518" s="119">
        <v>0</v>
      </c>
      <c r="H518" s="119">
        <v>9.5517799999999999E-4</v>
      </c>
      <c r="I518" s="119">
        <v>5.7778487666666676</v>
      </c>
      <c r="J518" s="119">
        <v>0</v>
      </c>
      <c r="K518" s="119">
        <f t="shared" si="28"/>
        <v>280.26256250400007</v>
      </c>
      <c r="L518" s="119">
        <v>0.97416666666666663</v>
      </c>
      <c r="M518" s="119">
        <f t="shared" si="29"/>
        <v>281.23672917066676</v>
      </c>
      <c r="N518" s="133">
        <v>0.16604177566666667</v>
      </c>
      <c r="O518" s="119">
        <v>0</v>
      </c>
      <c r="P518" s="119">
        <v>155.15820779999999</v>
      </c>
      <c r="Q518" s="119">
        <v>73.50936026666669</v>
      </c>
      <c r="R518" s="119">
        <v>5.2499999999999998E-2</v>
      </c>
      <c r="S518" s="119">
        <v>0</v>
      </c>
      <c r="T518" s="119">
        <v>9.5517799999999999E-4</v>
      </c>
      <c r="U518" s="119">
        <v>5.7778487666666676</v>
      </c>
      <c r="V518" s="119">
        <v>0</v>
      </c>
      <c r="W518" s="119">
        <f t="shared" si="30"/>
        <v>234.66491378699999</v>
      </c>
      <c r="X518" s="119">
        <v>0.97416666666666663</v>
      </c>
      <c r="Y518" s="134">
        <f t="shared" si="31"/>
        <v>235.63908045366665</v>
      </c>
    </row>
    <row r="519" spans="1:25" s="116" customFormat="1" ht="13" x14ac:dyDescent="0.3">
      <c r="A519" s="116">
        <v>514</v>
      </c>
      <c r="B519" s="116" t="s">
        <v>43</v>
      </c>
      <c r="C519" s="133">
        <v>35516.13043983945</v>
      </c>
      <c r="D519" s="119">
        <v>22956.236659651051</v>
      </c>
      <c r="E519" s="119">
        <v>7862.9819866666658</v>
      </c>
      <c r="F519" s="119">
        <v>7972.3916666666664</v>
      </c>
      <c r="G519" s="119">
        <v>14.990833333333333</v>
      </c>
      <c r="H519" s="119">
        <v>127.62056632149999</v>
      </c>
      <c r="I519" s="119">
        <v>118.75246673333334</v>
      </c>
      <c r="J519" s="119">
        <v>0</v>
      </c>
      <c r="K519" s="119">
        <f t="shared" ref="K519:K569" si="32">SUM(C519:J519)</f>
        <v>74569.104619211983</v>
      </c>
      <c r="L519" s="119">
        <v>129297.50916666666</v>
      </c>
      <c r="M519" s="119">
        <f t="shared" ref="M519:M569" si="33">SUM(K519:L519)</f>
        <v>203866.61378587864</v>
      </c>
      <c r="N519" s="133">
        <v>22184.708445554086</v>
      </c>
      <c r="O519" s="119">
        <v>19476.433000000001</v>
      </c>
      <c r="P519" s="119">
        <v>16374.934500000003</v>
      </c>
      <c r="Q519" s="119">
        <v>7862.9819866666658</v>
      </c>
      <c r="R519" s="119">
        <v>7972.3916666666664</v>
      </c>
      <c r="S519" s="119">
        <v>14.990833333333333</v>
      </c>
      <c r="T519" s="119">
        <v>127.62056632149999</v>
      </c>
      <c r="U519" s="119">
        <v>118.75246673333334</v>
      </c>
      <c r="V519" s="119">
        <v>0</v>
      </c>
      <c r="W519" s="119">
        <f t="shared" ref="W519:W569" si="34">SUM(N519:V519)</f>
        <v>74132.813465275569</v>
      </c>
      <c r="X519" s="119">
        <v>129297.50916666666</v>
      </c>
      <c r="Y519" s="134">
        <f t="shared" ref="Y519:Y569" si="35">SUM(W519:X519)</f>
        <v>203430.32263194222</v>
      </c>
    </row>
    <row r="520" spans="1:25" s="116" customFormat="1" ht="13" x14ac:dyDescent="0.3">
      <c r="A520" s="116">
        <v>515</v>
      </c>
      <c r="B520" s="116" t="s">
        <v>43</v>
      </c>
      <c r="C520" s="133">
        <v>0.90677645228169024</v>
      </c>
      <c r="D520" s="119">
        <v>2090.7623173837187</v>
      </c>
      <c r="E520" s="119">
        <v>1090.6159546666665</v>
      </c>
      <c r="F520" s="119">
        <v>1.6624999999999999</v>
      </c>
      <c r="G520" s="119">
        <v>0</v>
      </c>
      <c r="H520" s="119">
        <v>4.5531207999999997E-2</v>
      </c>
      <c r="I520" s="119">
        <v>49.817181866666665</v>
      </c>
      <c r="J520" s="119">
        <v>0</v>
      </c>
      <c r="K520" s="119">
        <f t="shared" si="32"/>
        <v>3233.8102615773328</v>
      </c>
      <c r="L520" s="119">
        <v>36.107500000000002</v>
      </c>
      <c r="M520" s="119">
        <f t="shared" si="33"/>
        <v>3269.9177615773328</v>
      </c>
      <c r="N520" s="133">
        <v>7.9148416573333327</v>
      </c>
      <c r="O520" s="119">
        <v>0</v>
      </c>
      <c r="P520" s="119">
        <v>1614.3272790000001</v>
      </c>
      <c r="Q520" s="119">
        <v>1090.6159546666665</v>
      </c>
      <c r="R520" s="119">
        <v>1.6624999999999999</v>
      </c>
      <c r="S520" s="119">
        <v>0</v>
      </c>
      <c r="T520" s="119">
        <v>4.5531207999999997E-2</v>
      </c>
      <c r="U520" s="119">
        <v>49.817181866666665</v>
      </c>
      <c r="V520" s="119">
        <v>0</v>
      </c>
      <c r="W520" s="119">
        <f t="shared" si="34"/>
        <v>2764.3832883986661</v>
      </c>
      <c r="X520" s="119">
        <v>36.107500000000002</v>
      </c>
      <c r="Y520" s="134">
        <f t="shared" si="35"/>
        <v>2800.4907883986662</v>
      </c>
    </row>
    <row r="521" spans="1:25" s="116" customFormat="1" ht="13" x14ac:dyDescent="0.3">
      <c r="A521" s="116">
        <v>516</v>
      </c>
      <c r="B521" s="116" t="s">
        <v>43</v>
      </c>
      <c r="C521" s="133">
        <v>0.10628460450704226</v>
      </c>
      <c r="D521" s="119">
        <v>1853.3207119888259</v>
      </c>
      <c r="E521" s="119">
        <v>1005.57494</v>
      </c>
      <c r="F521" s="119">
        <v>0.25583333333333336</v>
      </c>
      <c r="G521" s="119">
        <v>0</v>
      </c>
      <c r="H521" s="119">
        <v>5.3367799999999993E-3</v>
      </c>
      <c r="I521" s="119">
        <v>3.3674422333333331</v>
      </c>
      <c r="J521" s="119">
        <v>0</v>
      </c>
      <c r="K521" s="119">
        <f t="shared" si="32"/>
        <v>2862.6305489399997</v>
      </c>
      <c r="L521" s="119">
        <v>4.7850000000000001</v>
      </c>
      <c r="M521" s="119">
        <f t="shared" si="33"/>
        <v>2867.4155489399996</v>
      </c>
      <c r="N521" s="133">
        <v>0.92771025666666673</v>
      </c>
      <c r="O521" s="119">
        <v>0</v>
      </c>
      <c r="P521" s="119">
        <v>1431.3649500000001</v>
      </c>
      <c r="Q521" s="119">
        <v>1005.57494</v>
      </c>
      <c r="R521" s="119">
        <v>0.25583333333333336</v>
      </c>
      <c r="S521" s="119">
        <v>0</v>
      </c>
      <c r="T521" s="119">
        <v>5.3367799999999993E-3</v>
      </c>
      <c r="U521" s="119">
        <v>3.3674422333333331</v>
      </c>
      <c r="V521" s="119">
        <v>0</v>
      </c>
      <c r="W521" s="119">
        <f t="shared" si="34"/>
        <v>2441.4962126033333</v>
      </c>
      <c r="X521" s="119">
        <v>4.7850000000000001</v>
      </c>
      <c r="Y521" s="134">
        <f t="shared" si="35"/>
        <v>2446.2812126033332</v>
      </c>
    </row>
    <row r="522" spans="1:25" s="116" customFormat="1" ht="13" x14ac:dyDescent="0.3">
      <c r="A522" s="116">
        <v>517</v>
      </c>
      <c r="B522" s="116" t="s">
        <v>43</v>
      </c>
      <c r="C522" s="133">
        <v>77167.166101356474</v>
      </c>
      <c r="D522" s="119">
        <v>28933.80673803185</v>
      </c>
      <c r="E522" s="119">
        <v>18386.086188000001</v>
      </c>
      <c r="F522" s="119">
        <v>15408.6325</v>
      </c>
      <c r="G522" s="119">
        <v>22.129166666666666</v>
      </c>
      <c r="H522" s="119">
        <v>275.11602966499999</v>
      </c>
      <c r="I522" s="119">
        <v>241.58261766666666</v>
      </c>
      <c r="J522" s="119">
        <v>0</v>
      </c>
      <c r="K522" s="119">
        <f t="shared" si="32"/>
        <v>140434.51934138665</v>
      </c>
      <c r="L522" s="119">
        <v>259278.19333333336</v>
      </c>
      <c r="M522" s="119">
        <f t="shared" si="33"/>
        <v>399712.71267471998</v>
      </c>
      <c r="N522" s="133">
        <v>47824.336490099151</v>
      </c>
      <c r="O522" s="119">
        <v>42342.664999999994</v>
      </c>
      <c r="P522" s="119">
        <v>19425.222863999999</v>
      </c>
      <c r="Q522" s="119">
        <v>18386.086188000001</v>
      </c>
      <c r="R522" s="119">
        <v>15408.6325</v>
      </c>
      <c r="S522" s="119">
        <v>22.129166666666666</v>
      </c>
      <c r="T522" s="119">
        <v>275.11602966499999</v>
      </c>
      <c r="U522" s="119">
        <v>241.58261766666666</v>
      </c>
      <c r="V522" s="119">
        <v>0</v>
      </c>
      <c r="W522" s="119">
        <f t="shared" si="34"/>
        <v>143925.77085609749</v>
      </c>
      <c r="X522" s="119">
        <v>259278.19333333336</v>
      </c>
      <c r="Y522" s="134">
        <f t="shared" si="35"/>
        <v>403203.96418943082</v>
      </c>
    </row>
    <row r="523" spans="1:25" s="116" customFormat="1" ht="13" x14ac:dyDescent="0.3">
      <c r="A523" s="116">
        <v>518</v>
      </c>
      <c r="B523" s="116" t="s">
        <v>43</v>
      </c>
      <c r="C523" s="133">
        <v>56120.755000324083</v>
      </c>
      <c r="D523" s="119">
        <v>25970.940645747582</v>
      </c>
      <c r="E523" s="119">
        <v>16834.679352000003</v>
      </c>
      <c r="F523" s="119">
        <v>10513.775</v>
      </c>
      <c r="G523" s="119">
        <v>15.6625</v>
      </c>
      <c r="H523" s="119">
        <v>182.63890871499999</v>
      </c>
      <c r="I523" s="119">
        <v>183.045762</v>
      </c>
      <c r="J523" s="119">
        <v>0</v>
      </c>
      <c r="K523" s="119">
        <f t="shared" si="32"/>
        <v>109821.49716878666</v>
      </c>
      <c r="L523" s="119">
        <v>176749.21083333335</v>
      </c>
      <c r="M523" s="119">
        <f t="shared" si="33"/>
        <v>286570.70800212002</v>
      </c>
      <c r="N523" s="133">
        <v>31748.73029829083</v>
      </c>
      <c r="O523" s="119">
        <v>30999.394000000004</v>
      </c>
      <c r="P523" s="119">
        <v>18119.018196000005</v>
      </c>
      <c r="Q523" s="119">
        <v>16834.679352000003</v>
      </c>
      <c r="R523" s="119">
        <v>10513.775</v>
      </c>
      <c r="S523" s="119">
        <v>15.6625</v>
      </c>
      <c r="T523" s="119">
        <v>182.63890871499999</v>
      </c>
      <c r="U523" s="119">
        <v>183.045762</v>
      </c>
      <c r="V523" s="119">
        <v>0</v>
      </c>
      <c r="W523" s="119">
        <f t="shared" si="34"/>
        <v>108596.94401700584</v>
      </c>
      <c r="X523" s="119">
        <v>176749.21083333335</v>
      </c>
      <c r="Y523" s="134">
        <f t="shared" si="35"/>
        <v>285346.15485033917</v>
      </c>
    </row>
    <row r="524" spans="1:25" s="116" customFormat="1" ht="13" x14ac:dyDescent="0.3">
      <c r="A524" s="116">
        <v>519</v>
      </c>
      <c r="B524" s="116" t="s">
        <v>43</v>
      </c>
      <c r="C524" s="133">
        <v>0.3135979556056338</v>
      </c>
      <c r="D524" s="119">
        <v>1227.7036765883943</v>
      </c>
      <c r="E524" s="119">
        <v>764.92778933333318</v>
      </c>
      <c r="F524" s="119">
        <v>0.70499999999999996</v>
      </c>
      <c r="G524" s="119">
        <v>8.3333333333333339E-4</v>
      </c>
      <c r="H524" s="119">
        <v>1.5746432000000001E-2</v>
      </c>
      <c r="I524" s="119">
        <v>46.481891900000001</v>
      </c>
      <c r="J524" s="119">
        <v>-653.92910573333324</v>
      </c>
      <c r="K524" s="119">
        <f t="shared" si="32"/>
        <v>1386.2194298093332</v>
      </c>
      <c r="L524" s="119">
        <v>12.745833333333332</v>
      </c>
      <c r="M524" s="119">
        <f t="shared" si="33"/>
        <v>1398.9652631426666</v>
      </c>
      <c r="N524" s="133">
        <v>2.7372547626666663</v>
      </c>
      <c r="O524" s="119">
        <v>0</v>
      </c>
      <c r="P524" s="119">
        <v>948.05590800000016</v>
      </c>
      <c r="Q524" s="119">
        <v>764.92778933333318</v>
      </c>
      <c r="R524" s="119">
        <v>0.70499999999999996</v>
      </c>
      <c r="S524" s="119">
        <v>8.3333333333333339E-4</v>
      </c>
      <c r="T524" s="119">
        <v>1.5746432000000001E-2</v>
      </c>
      <c r="U524" s="119">
        <v>46.481891900000001</v>
      </c>
      <c r="V524" s="119">
        <v>-653.92910573333324</v>
      </c>
      <c r="W524" s="119">
        <f t="shared" si="34"/>
        <v>1108.9953180279999</v>
      </c>
      <c r="X524" s="119">
        <v>12.745833333333332</v>
      </c>
      <c r="Y524" s="134">
        <f t="shared" si="35"/>
        <v>1121.7411513613333</v>
      </c>
    </row>
    <row r="525" spans="1:25" s="116" customFormat="1" ht="13" x14ac:dyDescent="0.3">
      <c r="A525" s="116">
        <v>520</v>
      </c>
      <c r="B525" s="116" t="s">
        <v>43</v>
      </c>
      <c r="C525" s="133">
        <v>80082.063614934275</v>
      </c>
      <c r="D525" s="119">
        <v>32606.744745232398</v>
      </c>
      <c r="E525" s="119">
        <v>52561.0118</v>
      </c>
      <c r="F525" s="119">
        <v>13870.217500000001</v>
      </c>
      <c r="G525" s="119">
        <v>17.156666666666666</v>
      </c>
      <c r="H525" s="119">
        <v>261.19553050000002</v>
      </c>
      <c r="I525" s="119">
        <v>306.47129999999999</v>
      </c>
      <c r="J525" s="119">
        <v>0</v>
      </c>
      <c r="K525" s="119">
        <f t="shared" si="32"/>
        <v>179704.86115733336</v>
      </c>
      <c r="L525" s="119">
        <v>237174.51749999999</v>
      </c>
      <c r="M525" s="119">
        <f t="shared" si="33"/>
        <v>416879.37865733332</v>
      </c>
      <c r="N525" s="133">
        <v>45404.489718583325</v>
      </c>
      <c r="O525" s="119">
        <v>44228.101333333332</v>
      </c>
      <c r="P525" s="119">
        <v>22409.881799999999</v>
      </c>
      <c r="Q525" s="119">
        <v>52561.0118</v>
      </c>
      <c r="R525" s="119">
        <v>13870.217500000001</v>
      </c>
      <c r="S525" s="119">
        <v>17.156666666666666</v>
      </c>
      <c r="T525" s="119">
        <v>261.19553050000002</v>
      </c>
      <c r="U525" s="119">
        <v>306.47129999999999</v>
      </c>
      <c r="V525" s="119">
        <v>0</v>
      </c>
      <c r="W525" s="119">
        <f t="shared" si="34"/>
        <v>179058.52564908334</v>
      </c>
      <c r="X525" s="119">
        <v>237174.51749999999</v>
      </c>
      <c r="Y525" s="134">
        <f t="shared" si="35"/>
        <v>416233.04314908333</v>
      </c>
    </row>
    <row r="526" spans="1:25" s="116" customFormat="1" ht="13" x14ac:dyDescent="0.3">
      <c r="A526" s="116">
        <v>521</v>
      </c>
      <c r="B526" s="116" t="s">
        <v>43</v>
      </c>
      <c r="C526" s="133">
        <v>160193.00363870114</v>
      </c>
      <c r="D526" s="119">
        <v>83645.645201722204</v>
      </c>
      <c r="E526" s="119">
        <v>87160.245833333334</v>
      </c>
      <c r="F526" s="119">
        <v>28264.4375</v>
      </c>
      <c r="G526" s="119">
        <v>38.301666666666655</v>
      </c>
      <c r="H526" s="119">
        <v>478.20211926999991</v>
      </c>
      <c r="I526" s="119">
        <v>489.22046533333332</v>
      </c>
      <c r="J526" s="119">
        <v>0</v>
      </c>
      <c r="K526" s="119">
        <f t="shared" si="32"/>
        <v>360269.05642502668</v>
      </c>
      <c r="L526" s="119">
        <v>467589.19166666665</v>
      </c>
      <c r="M526" s="119">
        <f t="shared" si="33"/>
        <v>827858.24809169327</v>
      </c>
      <c r="N526" s="133">
        <v>83127.468399768302</v>
      </c>
      <c r="O526" s="119">
        <v>88993.057999999975</v>
      </c>
      <c r="P526" s="119">
        <v>59525.253749999996</v>
      </c>
      <c r="Q526" s="119">
        <v>87160.245833333334</v>
      </c>
      <c r="R526" s="119">
        <v>28264.4375</v>
      </c>
      <c r="S526" s="119">
        <v>38.301666666666655</v>
      </c>
      <c r="T526" s="119">
        <v>478.20211926999991</v>
      </c>
      <c r="U526" s="119">
        <v>489.22046533333332</v>
      </c>
      <c r="V526" s="119">
        <v>0</v>
      </c>
      <c r="W526" s="119">
        <f t="shared" si="34"/>
        <v>348076.18773437163</v>
      </c>
      <c r="X526" s="119">
        <v>467589.19166666665</v>
      </c>
      <c r="Y526" s="134">
        <f t="shared" si="35"/>
        <v>815665.37940103828</v>
      </c>
    </row>
    <row r="527" spans="1:25" s="116" customFormat="1" ht="13" x14ac:dyDescent="0.3">
      <c r="A527" s="116">
        <v>522</v>
      </c>
      <c r="B527" s="116" t="s">
        <v>43</v>
      </c>
      <c r="C527" s="133">
        <v>161576.02592990658</v>
      </c>
      <c r="D527" s="119">
        <v>72084.161786443408</v>
      </c>
      <c r="E527" s="119">
        <v>78958.593233333333</v>
      </c>
      <c r="F527" s="119">
        <v>36222.347499999996</v>
      </c>
      <c r="G527" s="119">
        <v>50.621666666666663</v>
      </c>
      <c r="H527" s="119">
        <v>660.42169904999992</v>
      </c>
      <c r="I527" s="119">
        <v>569.05676999999991</v>
      </c>
      <c r="J527" s="119">
        <v>0</v>
      </c>
      <c r="K527" s="119">
        <f t="shared" si="32"/>
        <v>350121.22858539998</v>
      </c>
      <c r="L527" s="119">
        <v>610254.11499999999</v>
      </c>
      <c r="M527" s="119">
        <f t="shared" si="33"/>
        <v>960375.34358539991</v>
      </c>
      <c r="N527" s="133">
        <v>114803.30535152498</v>
      </c>
      <c r="O527" s="119">
        <v>87666.472666666668</v>
      </c>
      <c r="P527" s="119">
        <v>48660.367889999987</v>
      </c>
      <c r="Q527" s="119">
        <v>78958.593233333333</v>
      </c>
      <c r="R527" s="119">
        <v>36222.347499999996</v>
      </c>
      <c r="S527" s="119">
        <v>50.621666666666663</v>
      </c>
      <c r="T527" s="119">
        <v>660.42169904999992</v>
      </c>
      <c r="U527" s="119">
        <v>569.05676999999991</v>
      </c>
      <c r="V527" s="119">
        <v>0</v>
      </c>
      <c r="W527" s="119">
        <f t="shared" si="34"/>
        <v>367591.18677724159</v>
      </c>
      <c r="X527" s="119">
        <v>610254.11499999999</v>
      </c>
      <c r="Y527" s="134">
        <f t="shared" si="35"/>
        <v>977845.30177724152</v>
      </c>
    </row>
    <row r="528" spans="1:25" s="116" customFormat="1" ht="13" x14ac:dyDescent="0.3">
      <c r="A528" s="116">
        <v>523</v>
      </c>
      <c r="B528" s="116" t="s">
        <v>43</v>
      </c>
      <c r="C528" s="133">
        <v>162281.42508231907</v>
      </c>
      <c r="D528" s="119">
        <v>70621.78239447427</v>
      </c>
      <c r="E528" s="119">
        <v>79349.363753333339</v>
      </c>
      <c r="F528" s="119">
        <v>31693.860833333329</v>
      </c>
      <c r="G528" s="119">
        <v>45.723333333333336</v>
      </c>
      <c r="H528" s="119">
        <v>505.33554138</v>
      </c>
      <c r="I528" s="119">
        <v>583.92581666666661</v>
      </c>
      <c r="J528" s="119">
        <v>0</v>
      </c>
      <c r="K528" s="119">
        <f t="shared" si="32"/>
        <v>345081.41675484</v>
      </c>
      <c r="L528" s="119">
        <v>509976.39666666655</v>
      </c>
      <c r="M528" s="119">
        <f t="shared" si="33"/>
        <v>855057.81342150655</v>
      </c>
      <c r="N528" s="133">
        <v>87844.161609889998</v>
      </c>
      <c r="O528" s="119">
        <v>89907.413333333345</v>
      </c>
      <c r="P528" s="119">
        <v>49178.029062000016</v>
      </c>
      <c r="Q528" s="119">
        <v>79349.363753333339</v>
      </c>
      <c r="R528" s="119">
        <v>31693.860833333329</v>
      </c>
      <c r="S528" s="119">
        <v>45.723333333333336</v>
      </c>
      <c r="T528" s="119">
        <v>505.33554138</v>
      </c>
      <c r="U528" s="119">
        <v>583.92581666666661</v>
      </c>
      <c r="V528" s="119">
        <v>0</v>
      </c>
      <c r="W528" s="119">
        <f t="shared" si="34"/>
        <v>339107.81328327005</v>
      </c>
      <c r="X528" s="119">
        <v>509976.39666666655</v>
      </c>
      <c r="Y528" s="134">
        <f t="shared" si="35"/>
        <v>849084.2099499366</v>
      </c>
    </row>
    <row r="529" spans="1:25" s="116" customFormat="1" ht="13" x14ac:dyDescent="0.3">
      <c r="A529" s="116">
        <v>524</v>
      </c>
      <c r="B529" s="116" t="s">
        <v>43</v>
      </c>
      <c r="C529" s="133">
        <v>124565.65206364081</v>
      </c>
      <c r="D529" s="119">
        <v>50650.199874307546</v>
      </c>
      <c r="E529" s="119">
        <v>66152.009036000018</v>
      </c>
      <c r="F529" s="119">
        <v>25269.421666666662</v>
      </c>
      <c r="G529" s="119">
        <v>33.684999999999995</v>
      </c>
      <c r="H529" s="119">
        <v>438.10605134499997</v>
      </c>
      <c r="I529" s="119">
        <v>379.55988733333334</v>
      </c>
      <c r="J529" s="119">
        <v>0</v>
      </c>
      <c r="K529" s="119">
        <f t="shared" si="32"/>
        <v>267488.63357929332</v>
      </c>
      <c r="L529" s="119">
        <v>416132.565</v>
      </c>
      <c r="M529" s="119">
        <f t="shared" si="33"/>
        <v>683621.19857929333</v>
      </c>
      <c r="N529" s="133">
        <v>76157.435258805825</v>
      </c>
      <c r="O529" s="119">
        <v>68421.371666666659</v>
      </c>
      <c r="P529" s="119">
        <v>34466.906435999997</v>
      </c>
      <c r="Q529" s="119">
        <v>66152.009036000018</v>
      </c>
      <c r="R529" s="119">
        <v>25269.421666666662</v>
      </c>
      <c r="S529" s="119">
        <v>33.684999999999995</v>
      </c>
      <c r="T529" s="119">
        <v>438.10605134499997</v>
      </c>
      <c r="U529" s="119">
        <v>379.55988733333334</v>
      </c>
      <c r="V529" s="119">
        <v>0</v>
      </c>
      <c r="W529" s="119">
        <f t="shared" si="34"/>
        <v>271318.49500281742</v>
      </c>
      <c r="X529" s="119">
        <v>416132.565</v>
      </c>
      <c r="Y529" s="134">
        <f t="shared" si="35"/>
        <v>687451.06000281742</v>
      </c>
    </row>
    <row r="530" spans="1:25" s="116" customFormat="1" ht="13" x14ac:dyDescent="0.3">
      <c r="A530" s="116">
        <v>525</v>
      </c>
      <c r="B530" s="116" t="s">
        <v>43</v>
      </c>
      <c r="C530" s="133">
        <v>82607.640982278259</v>
      </c>
      <c r="D530" s="119">
        <v>160956.92144570008</v>
      </c>
      <c r="E530" s="119">
        <v>125810.80000000003</v>
      </c>
      <c r="F530" s="119">
        <v>17277.421666666665</v>
      </c>
      <c r="G530" s="119">
        <v>23.478333333333335</v>
      </c>
      <c r="H530" s="119">
        <v>315.46554043500004</v>
      </c>
      <c r="I530" s="119">
        <v>255.54149399999997</v>
      </c>
      <c r="J530" s="119">
        <v>0</v>
      </c>
      <c r="K530" s="119">
        <f t="shared" si="32"/>
        <v>387247.26946241339</v>
      </c>
      <c r="L530" s="119">
        <v>288111.85416666674</v>
      </c>
      <c r="M530" s="119">
        <f t="shared" si="33"/>
        <v>675359.12362908013</v>
      </c>
      <c r="N530" s="133">
        <v>54838.426445617493</v>
      </c>
      <c r="O530" s="119">
        <v>45081.452666666672</v>
      </c>
      <c r="P530" s="119">
        <v>120965.39999999998</v>
      </c>
      <c r="Q530" s="119">
        <v>125810.80000000003</v>
      </c>
      <c r="R530" s="119">
        <v>17277.421666666665</v>
      </c>
      <c r="S530" s="119">
        <v>23.478333333333335</v>
      </c>
      <c r="T530" s="119">
        <v>315.46554043500004</v>
      </c>
      <c r="U530" s="119">
        <v>255.54149399999997</v>
      </c>
      <c r="V530" s="119">
        <v>0</v>
      </c>
      <c r="W530" s="119">
        <f t="shared" si="34"/>
        <v>364567.98614671919</v>
      </c>
      <c r="X530" s="119">
        <v>288111.85416666674</v>
      </c>
      <c r="Y530" s="134">
        <f t="shared" si="35"/>
        <v>652679.84031338594</v>
      </c>
    </row>
    <row r="531" spans="1:25" s="116" customFormat="1" ht="13" x14ac:dyDescent="0.3">
      <c r="A531" s="116">
        <v>526</v>
      </c>
      <c r="B531" s="116" t="s">
        <v>43</v>
      </c>
      <c r="C531" s="133">
        <v>109852.96983913043</v>
      </c>
      <c r="D531" s="119">
        <v>46443.609409066245</v>
      </c>
      <c r="E531" s="119">
        <v>61626.198768000002</v>
      </c>
      <c r="F531" s="119">
        <v>26700.223333333332</v>
      </c>
      <c r="G531" s="119">
        <v>29.786666666666665</v>
      </c>
      <c r="H531" s="119">
        <v>510.23017159000005</v>
      </c>
      <c r="I531" s="119">
        <v>397.36218500000001</v>
      </c>
      <c r="J531" s="119">
        <v>0</v>
      </c>
      <c r="K531" s="119">
        <f t="shared" si="32"/>
        <v>245560.38037278666</v>
      </c>
      <c r="L531" s="119">
        <v>451742.51916666672</v>
      </c>
      <c r="M531" s="119">
        <f t="shared" si="33"/>
        <v>697302.89953945344</v>
      </c>
      <c r="N531" s="133">
        <v>88695.011494728329</v>
      </c>
      <c r="O531" s="119">
        <v>58882.902999999991</v>
      </c>
      <c r="P531" s="119">
        <v>30451.909967999993</v>
      </c>
      <c r="Q531" s="119">
        <v>61626.198768000002</v>
      </c>
      <c r="R531" s="119">
        <v>26700.223333333332</v>
      </c>
      <c r="S531" s="119">
        <v>29.786666666666665</v>
      </c>
      <c r="T531" s="119">
        <v>510.23017159000005</v>
      </c>
      <c r="U531" s="119">
        <v>397.36218500000001</v>
      </c>
      <c r="V531" s="119">
        <v>0</v>
      </c>
      <c r="W531" s="119">
        <f t="shared" si="34"/>
        <v>267293.62558731833</v>
      </c>
      <c r="X531" s="119">
        <v>451742.51916666672</v>
      </c>
      <c r="Y531" s="134">
        <f t="shared" si="35"/>
        <v>719036.14475398511</v>
      </c>
    </row>
    <row r="532" spans="1:25" s="116" customFormat="1" ht="13" x14ac:dyDescent="0.3">
      <c r="A532" s="116">
        <v>527</v>
      </c>
      <c r="B532" s="116" t="s">
        <v>43</v>
      </c>
      <c r="C532" s="133">
        <v>309747.46112913237</v>
      </c>
      <c r="D532" s="119">
        <v>126743.05345106759</v>
      </c>
      <c r="E532" s="119">
        <v>108548.80000000003</v>
      </c>
      <c r="F532" s="119">
        <v>56650.689166666656</v>
      </c>
      <c r="G532" s="119">
        <v>79.727500000000006</v>
      </c>
      <c r="H532" s="119">
        <v>944.5210806</v>
      </c>
      <c r="I532" s="119">
        <v>914.44811633333313</v>
      </c>
      <c r="J532" s="119">
        <v>0</v>
      </c>
      <c r="K532" s="119">
        <f t="shared" si="32"/>
        <v>603628.70044380007</v>
      </c>
      <c r="L532" s="119">
        <v>935859.71250000002</v>
      </c>
      <c r="M532" s="119">
        <f t="shared" si="33"/>
        <v>1539488.4129438</v>
      </c>
      <c r="N532" s="133">
        <v>164189.24784429997</v>
      </c>
      <c r="O532" s="119">
        <v>171842.228</v>
      </c>
      <c r="P532" s="119">
        <v>87859.079999999973</v>
      </c>
      <c r="Q532" s="119">
        <v>108548.80000000003</v>
      </c>
      <c r="R532" s="119">
        <v>56650.689166666656</v>
      </c>
      <c r="S532" s="119">
        <v>79.727500000000006</v>
      </c>
      <c r="T532" s="119">
        <v>944.5210806</v>
      </c>
      <c r="U532" s="119">
        <v>914.44811633333313</v>
      </c>
      <c r="V532" s="119">
        <v>0</v>
      </c>
      <c r="W532" s="119">
        <f t="shared" si="34"/>
        <v>591028.74170790007</v>
      </c>
      <c r="X532" s="119">
        <v>935859.71250000002</v>
      </c>
      <c r="Y532" s="134">
        <f t="shared" si="35"/>
        <v>1526888.4542079</v>
      </c>
    </row>
    <row r="533" spans="1:25" s="116" customFormat="1" ht="13" x14ac:dyDescent="0.3">
      <c r="A533" s="116">
        <v>528</v>
      </c>
      <c r="B533" s="116" t="s">
        <v>43</v>
      </c>
      <c r="C533" s="133">
        <v>21523.409708750405</v>
      </c>
      <c r="D533" s="119">
        <v>48219.192556835595</v>
      </c>
      <c r="E533" s="119">
        <v>40465.936439999998</v>
      </c>
      <c r="F533" s="119">
        <v>3453.8799999999992</v>
      </c>
      <c r="G533" s="119">
        <v>1.3333333333333334E-2</v>
      </c>
      <c r="H533" s="119">
        <v>44.777850958000009</v>
      </c>
      <c r="I533" s="119">
        <v>139.28213400000001</v>
      </c>
      <c r="J533" s="119">
        <v>0</v>
      </c>
      <c r="K533" s="119">
        <f t="shared" si="32"/>
        <v>113846.49202387732</v>
      </c>
      <c r="L533" s="119">
        <v>57264.078333333331</v>
      </c>
      <c r="M533" s="119">
        <f t="shared" si="33"/>
        <v>171110.57035721064</v>
      </c>
      <c r="N533" s="133">
        <v>7783.8830915323315</v>
      </c>
      <c r="O533" s="119">
        <v>12186.102666666668</v>
      </c>
      <c r="P533" s="119">
        <v>36766.761300000006</v>
      </c>
      <c r="Q533" s="119">
        <v>40465.936439999998</v>
      </c>
      <c r="R533" s="119">
        <v>3453.8799999999992</v>
      </c>
      <c r="S533" s="119">
        <v>1.3333333333333334E-2</v>
      </c>
      <c r="T533" s="119">
        <v>44.777850958000009</v>
      </c>
      <c r="U533" s="119">
        <v>139.28213400000001</v>
      </c>
      <c r="V533" s="119">
        <v>0</v>
      </c>
      <c r="W533" s="119">
        <f t="shared" si="34"/>
        <v>100840.63681649034</v>
      </c>
      <c r="X533" s="119">
        <v>57264.078333333331</v>
      </c>
      <c r="Y533" s="134">
        <f t="shared" si="35"/>
        <v>158104.71514982366</v>
      </c>
    </row>
    <row r="534" spans="1:25" s="116" customFormat="1" ht="13" x14ac:dyDescent="0.3">
      <c r="A534" s="116">
        <v>529</v>
      </c>
      <c r="B534" s="116" t="s">
        <v>43</v>
      </c>
      <c r="C534" s="133">
        <v>12861.297418065258</v>
      </c>
      <c r="D534" s="119">
        <v>29337.197373584739</v>
      </c>
      <c r="E534" s="119">
        <v>19478.566780000005</v>
      </c>
      <c r="F534" s="119">
        <v>2020.1899999999998</v>
      </c>
      <c r="G534" s="119">
        <v>0</v>
      </c>
      <c r="H534" s="119">
        <v>26.198379950000003</v>
      </c>
      <c r="I534" s="119">
        <v>40.102396700000007</v>
      </c>
      <c r="J534" s="119">
        <v>0</v>
      </c>
      <c r="K534" s="119">
        <f t="shared" si="32"/>
        <v>63763.552348300007</v>
      </c>
      <c r="L534" s="119">
        <v>33545.299999999996</v>
      </c>
      <c r="M534" s="119">
        <f t="shared" si="33"/>
        <v>97308.852348300003</v>
      </c>
      <c r="N534" s="133">
        <v>4554.1517146416663</v>
      </c>
      <c r="O534" s="119">
        <v>7288.3673333333327</v>
      </c>
      <c r="P534" s="119">
        <v>22380.485400000001</v>
      </c>
      <c r="Q534" s="119">
        <v>19478.566780000005</v>
      </c>
      <c r="R534" s="119">
        <v>2020.1899999999998</v>
      </c>
      <c r="S534" s="119">
        <v>0</v>
      </c>
      <c r="T534" s="119">
        <v>26.198379950000003</v>
      </c>
      <c r="U534" s="119">
        <v>40.102396700000007</v>
      </c>
      <c r="V534" s="119">
        <v>0</v>
      </c>
      <c r="W534" s="119">
        <f t="shared" si="34"/>
        <v>55788.062004625004</v>
      </c>
      <c r="X534" s="119">
        <v>33545.299999999996</v>
      </c>
      <c r="Y534" s="134">
        <f t="shared" si="35"/>
        <v>89333.362004625</v>
      </c>
    </row>
    <row r="535" spans="1:25" s="116" customFormat="1" ht="13" x14ac:dyDescent="0.3">
      <c r="A535" s="116">
        <v>530</v>
      </c>
      <c r="B535" s="116" t="s">
        <v>43</v>
      </c>
      <c r="C535" s="133">
        <v>38509.00464237282</v>
      </c>
      <c r="D535" s="119">
        <v>30481.780474495517</v>
      </c>
      <c r="E535" s="119">
        <v>41910.5622</v>
      </c>
      <c r="F535" s="119">
        <v>6805.6274999999996</v>
      </c>
      <c r="G535" s="119">
        <v>5.9241666666666672</v>
      </c>
      <c r="H535" s="119">
        <v>142.04804010499998</v>
      </c>
      <c r="I535" s="119">
        <v>206.26253126666666</v>
      </c>
      <c r="J535" s="119">
        <v>0</v>
      </c>
      <c r="K535" s="119">
        <f t="shared" si="32"/>
        <v>118061.20955490667</v>
      </c>
      <c r="L535" s="119">
        <v>123666.74</v>
      </c>
      <c r="M535" s="119">
        <f t="shared" si="33"/>
        <v>241727.94955490669</v>
      </c>
      <c r="N535" s="133">
        <v>24692.684304919163</v>
      </c>
      <c r="O535" s="119">
        <v>21074.465999999997</v>
      </c>
      <c r="P535" s="119">
        <v>22034.0952</v>
      </c>
      <c r="Q535" s="119">
        <v>41910.5622</v>
      </c>
      <c r="R535" s="119">
        <v>6805.6274999999996</v>
      </c>
      <c r="S535" s="119">
        <v>5.9241666666666672</v>
      </c>
      <c r="T535" s="119">
        <v>142.04804010499998</v>
      </c>
      <c r="U535" s="119">
        <v>206.26253126666666</v>
      </c>
      <c r="V535" s="119">
        <v>0</v>
      </c>
      <c r="W535" s="119">
        <f t="shared" si="34"/>
        <v>116871.66994295749</v>
      </c>
      <c r="X535" s="119">
        <v>123666.74</v>
      </c>
      <c r="Y535" s="134">
        <f t="shared" si="35"/>
        <v>240538.40994295751</v>
      </c>
    </row>
    <row r="536" spans="1:25" s="116" customFormat="1" ht="13" x14ac:dyDescent="0.3">
      <c r="A536" s="116">
        <v>531</v>
      </c>
      <c r="B536" s="116" t="s">
        <v>43</v>
      </c>
      <c r="C536" s="133">
        <v>89981.734535110518</v>
      </c>
      <c r="D536" s="119">
        <v>56477.744144846154</v>
      </c>
      <c r="E536" s="119">
        <v>71679.887617333341</v>
      </c>
      <c r="F536" s="119">
        <v>20003.910833333335</v>
      </c>
      <c r="G536" s="119">
        <v>28.618333333333329</v>
      </c>
      <c r="H536" s="119">
        <v>384.90573986999993</v>
      </c>
      <c r="I536" s="119">
        <v>516.74976733333335</v>
      </c>
      <c r="J536" s="119">
        <v>0</v>
      </c>
      <c r="K536" s="119">
        <f t="shared" si="32"/>
        <v>239073.55097116003</v>
      </c>
      <c r="L536" s="119">
        <v>346465.70749999996</v>
      </c>
      <c r="M536" s="119">
        <f t="shared" si="33"/>
        <v>585539.25847115996</v>
      </c>
      <c r="N536" s="133">
        <v>66909.44778073499</v>
      </c>
      <c r="O536" s="119">
        <v>48620.137666666669</v>
      </c>
      <c r="P536" s="119">
        <v>39532.869006000001</v>
      </c>
      <c r="Q536" s="119">
        <v>71679.887617333341</v>
      </c>
      <c r="R536" s="119">
        <v>20003.910833333335</v>
      </c>
      <c r="S536" s="119">
        <v>28.618333333333329</v>
      </c>
      <c r="T536" s="119">
        <v>384.90573986999993</v>
      </c>
      <c r="U536" s="119">
        <v>516.74976733333335</v>
      </c>
      <c r="V536" s="119">
        <v>0</v>
      </c>
      <c r="W536" s="119">
        <f t="shared" si="34"/>
        <v>247676.52674460501</v>
      </c>
      <c r="X536" s="119">
        <v>346465.70749999996</v>
      </c>
      <c r="Y536" s="134">
        <f t="shared" si="35"/>
        <v>594142.23424460494</v>
      </c>
    </row>
    <row r="537" spans="1:25" s="116" customFormat="1" ht="13" x14ac:dyDescent="0.3">
      <c r="A537" s="116">
        <v>532</v>
      </c>
      <c r="B537" s="116" t="s">
        <v>43</v>
      </c>
      <c r="C537" s="133">
        <v>385804.53044476901</v>
      </c>
      <c r="D537" s="119">
        <v>160450.22376186433</v>
      </c>
      <c r="E537" s="119">
        <v>121569.28000000001</v>
      </c>
      <c r="F537" s="119">
        <v>68308.826666666675</v>
      </c>
      <c r="G537" s="119">
        <v>93.077500000000001</v>
      </c>
      <c r="H537" s="119">
        <v>1137.8253299</v>
      </c>
      <c r="I537" s="119">
        <v>1186.2617893333334</v>
      </c>
      <c r="J537" s="119">
        <v>0</v>
      </c>
      <c r="K537" s="119">
        <f t="shared" si="32"/>
        <v>738550.02549253334</v>
      </c>
      <c r="L537" s="119">
        <v>1124481.8274999999</v>
      </c>
      <c r="M537" s="119">
        <f t="shared" si="33"/>
        <v>1863031.8529925332</v>
      </c>
      <c r="N537" s="133">
        <v>197791.96984761665</v>
      </c>
      <c r="O537" s="119">
        <v>214491.57400000002</v>
      </c>
      <c r="P537" s="119">
        <v>111839.93999999996</v>
      </c>
      <c r="Q537" s="119">
        <v>121569.28000000001</v>
      </c>
      <c r="R537" s="119">
        <v>68308.826666666675</v>
      </c>
      <c r="S537" s="119">
        <v>93.077500000000001</v>
      </c>
      <c r="T537" s="119">
        <v>1137.8253299</v>
      </c>
      <c r="U537" s="119">
        <v>1186.2617893333334</v>
      </c>
      <c r="V537" s="119">
        <v>0</v>
      </c>
      <c r="W537" s="119">
        <f t="shared" si="34"/>
        <v>716418.75513351662</v>
      </c>
      <c r="X537" s="119">
        <v>1124481.8274999999</v>
      </c>
      <c r="Y537" s="134">
        <f t="shared" si="35"/>
        <v>1840900.5826335165</v>
      </c>
    </row>
    <row r="538" spans="1:25" s="116" customFormat="1" ht="13" x14ac:dyDescent="0.3">
      <c r="A538" s="116">
        <v>533</v>
      </c>
      <c r="B538" s="116" t="s">
        <v>43</v>
      </c>
      <c r="C538" s="133">
        <v>8029.6085726135207</v>
      </c>
      <c r="D538" s="119">
        <v>9710.3305965664786</v>
      </c>
      <c r="E538" s="119">
        <v>16649.168999999998</v>
      </c>
      <c r="F538" s="119">
        <v>1537.324166666667</v>
      </c>
      <c r="G538" s="119">
        <v>2.6525000000000003</v>
      </c>
      <c r="H538" s="119">
        <v>26.772303539999999</v>
      </c>
      <c r="I538" s="119">
        <v>63.220160433333341</v>
      </c>
      <c r="J538" s="119">
        <v>0</v>
      </c>
      <c r="K538" s="119">
        <f t="shared" si="32"/>
        <v>36019.077299819983</v>
      </c>
      <c r="L538" s="119">
        <v>25954.939166666667</v>
      </c>
      <c r="M538" s="119">
        <f t="shared" si="33"/>
        <v>61974.016466486646</v>
      </c>
      <c r="N538" s="133">
        <v>4653.9187653700001</v>
      </c>
      <c r="O538" s="119">
        <v>4427.7730000000001</v>
      </c>
      <c r="P538" s="119">
        <v>7215.4800000000005</v>
      </c>
      <c r="Q538" s="119">
        <v>16649.168999999998</v>
      </c>
      <c r="R538" s="119">
        <v>1537.324166666667</v>
      </c>
      <c r="S538" s="119">
        <v>2.6525000000000003</v>
      </c>
      <c r="T538" s="119">
        <v>26.772303539999999</v>
      </c>
      <c r="U538" s="119">
        <v>63.220160433333341</v>
      </c>
      <c r="V538" s="119">
        <v>0</v>
      </c>
      <c r="W538" s="119">
        <f t="shared" si="34"/>
        <v>34576.309896009989</v>
      </c>
      <c r="X538" s="119">
        <v>25954.939166666667</v>
      </c>
      <c r="Y538" s="134">
        <f t="shared" si="35"/>
        <v>60531.249062676652</v>
      </c>
    </row>
    <row r="539" spans="1:25" s="116" customFormat="1" ht="13" x14ac:dyDescent="0.3">
      <c r="A539" s="116">
        <v>534</v>
      </c>
      <c r="B539" s="116" t="s">
        <v>43</v>
      </c>
      <c r="C539" s="133">
        <v>180946.34519275997</v>
      </c>
      <c r="D539" s="119">
        <v>139495.17263031838</v>
      </c>
      <c r="E539" s="119">
        <v>116341.36000000003</v>
      </c>
      <c r="F539" s="119">
        <v>36247.4925</v>
      </c>
      <c r="G539" s="119">
        <v>39.251666666666665</v>
      </c>
      <c r="H539" s="119">
        <v>672.97474573500006</v>
      </c>
      <c r="I539" s="119">
        <v>744.06743533333338</v>
      </c>
      <c r="J539" s="119">
        <v>0</v>
      </c>
      <c r="K539" s="119">
        <f t="shared" si="32"/>
        <v>474486.66417081334</v>
      </c>
      <c r="L539" s="119">
        <v>608401.35750000004</v>
      </c>
      <c r="M539" s="119">
        <f t="shared" si="33"/>
        <v>1082888.0216708134</v>
      </c>
      <c r="N539" s="133">
        <v>116985.44330026751</v>
      </c>
      <c r="O539" s="119">
        <v>98959.91366666666</v>
      </c>
      <c r="P539" s="119">
        <v>100592.28000000001</v>
      </c>
      <c r="Q539" s="119">
        <v>116341.36000000003</v>
      </c>
      <c r="R539" s="119">
        <v>36247.4925</v>
      </c>
      <c r="S539" s="119">
        <v>39.251666666666665</v>
      </c>
      <c r="T539" s="119">
        <v>672.97474573500006</v>
      </c>
      <c r="U539" s="119">
        <v>744.06743533333338</v>
      </c>
      <c r="V539" s="119">
        <v>0</v>
      </c>
      <c r="W539" s="119">
        <f t="shared" si="34"/>
        <v>470582.78331466921</v>
      </c>
      <c r="X539" s="119">
        <v>608401.35750000004</v>
      </c>
      <c r="Y539" s="134">
        <f t="shared" si="35"/>
        <v>1078984.1408146692</v>
      </c>
    </row>
    <row r="540" spans="1:25" s="116" customFormat="1" ht="13" x14ac:dyDescent="0.3">
      <c r="A540" s="116">
        <v>535</v>
      </c>
      <c r="B540" s="116" t="s">
        <v>43</v>
      </c>
      <c r="C540" s="133">
        <v>3787.6730691303801</v>
      </c>
      <c r="D540" s="119">
        <v>82882.159952494796</v>
      </c>
      <c r="E540" s="119">
        <v>31225.879279999997</v>
      </c>
      <c r="F540" s="119">
        <v>4552.3683333333329</v>
      </c>
      <c r="G540" s="119">
        <v>0.12916666666666668</v>
      </c>
      <c r="H540" s="119">
        <v>32.808832325499999</v>
      </c>
      <c r="I540" s="119">
        <v>1519.5742026</v>
      </c>
      <c r="J540" s="119">
        <v>-30666.598359199998</v>
      </c>
      <c r="K540" s="119">
        <f t="shared" si="32"/>
        <v>93333.994477350672</v>
      </c>
      <c r="L540" s="119">
        <v>58533.205000000009</v>
      </c>
      <c r="M540" s="119">
        <f t="shared" si="33"/>
        <v>151867.19947735069</v>
      </c>
      <c r="N540" s="133">
        <v>5703.2686859160822</v>
      </c>
      <c r="O540" s="119">
        <v>1851.26</v>
      </c>
      <c r="P540" s="119">
        <v>63666</v>
      </c>
      <c r="Q540" s="119">
        <v>31225.879279999997</v>
      </c>
      <c r="R540" s="119">
        <v>4552.3683333333329</v>
      </c>
      <c r="S540" s="119">
        <v>0.12916666666666668</v>
      </c>
      <c r="T540" s="119">
        <v>32.808832325499999</v>
      </c>
      <c r="U540" s="119">
        <v>1519.5742026</v>
      </c>
      <c r="V540" s="119">
        <v>-30666.598359199998</v>
      </c>
      <c r="W540" s="119">
        <f t="shared" si="34"/>
        <v>77884.690141641579</v>
      </c>
      <c r="X540" s="119">
        <v>58533.205000000009</v>
      </c>
      <c r="Y540" s="134">
        <f t="shared" si="35"/>
        <v>136417.89514164158</v>
      </c>
    </row>
    <row r="541" spans="1:25" s="116" customFormat="1" ht="13" x14ac:dyDescent="0.3">
      <c r="A541" s="116">
        <v>536</v>
      </c>
      <c r="B541" s="116" t="s">
        <v>43</v>
      </c>
      <c r="C541" s="133">
        <v>39917.766018876617</v>
      </c>
      <c r="D541" s="119">
        <v>29789.272821176713</v>
      </c>
      <c r="E541" s="119">
        <v>51507.071386000003</v>
      </c>
      <c r="F541" s="119">
        <v>8635.3058333333338</v>
      </c>
      <c r="G541" s="119">
        <v>8.817499999999999</v>
      </c>
      <c r="H541" s="119">
        <v>144.33950115999997</v>
      </c>
      <c r="I541" s="119">
        <v>214.02200566666667</v>
      </c>
      <c r="J541" s="119">
        <v>0</v>
      </c>
      <c r="K541" s="119">
        <f t="shared" si="32"/>
        <v>130216.59506621334</v>
      </c>
      <c r="L541" s="119">
        <v>139866.72166666665</v>
      </c>
      <c r="M541" s="119">
        <f t="shared" si="33"/>
        <v>270083.31673287996</v>
      </c>
      <c r="N541" s="133">
        <v>25091.01661831333</v>
      </c>
      <c r="O541" s="119">
        <v>21879.597999999998</v>
      </c>
      <c r="P541" s="119">
        <v>21474.896285999999</v>
      </c>
      <c r="Q541" s="119">
        <v>51507.071386000003</v>
      </c>
      <c r="R541" s="119">
        <v>8635.3058333333338</v>
      </c>
      <c r="S541" s="119">
        <v>8.817499999999999</v>
      </c>
      <c r="T541" s="119">
        <v>144.33950115999997</v>
      </c>
      <c r="U541" s="119">
        <v>214.02200566666667</v>
      </c>
      <c r="V541" s="119">
        <v>0</v>
      </c>
      <c r="W541" s="119">
        <f t="shared" si="34"/>
        <v>128955.06713047333</v>
      </c>
      <c r="X541" s="119">
        <v>139866.72166666665</v>
      </c>
      <c r="Y541" s="134">
        <f t="shared" si="35"/>
        <v>268821.78879714001</v>
      </c>
    </row>
    <row r="542" spans="1:25" s="116" customFormat="1" ht="13" x14ac:dyDescent="0.3">
      <c r="A542" s="116">
        <v>537</v>
      </c>
      <c r="B542" s="116" t="s">
        <v>43</v>
      </c>
      <c r="C542" s="133">
        <v>429237.68495283806</v>
      </c>
      <c r="D542" s="119">
        <v>163884.35222457864</v>
      </c>
      <c r="E542" s="119">
        <v>122161.12000000004</v>
      </c>
      <c r="F542" s="119">
        <v>76962.388333333351</v>
      </c>
      <c r="G542" s="119">
        <v>97.590833333333322</v>
      </c>
      <c r="H542" s="119">
        <v>1267.6694072499997</v>
      </c>
      <c r="I542" s="119">
        <v>1254.1025406666668</v>
      </c>
      <c r="J542" s="119">
        <v>0</v>
      </c>
      <c r="K542" s="119">
        <f t="shared" si="32"/>
        <v>794864.90829200007</v>
      </c>
      <c r="L542" s="119">
        <v>1257470.8124999998</v>
      </c>
      <c r="M542" s="119">
        <f t="shared" si="33"/>
        <v>2052335.7207919997</v>
      </c>
      <c r="N542" s="133">
        <v>220363.19862695833</v>
      </c>
      <c r="O542" s="119">
        <v>238618.052</v>
      </c>
      <c r="P542" s="119">
        <v>113113.26</v>
      </c>
      <c r="Q542" s="119">
        <v>122161.12000000004</v>
      </c>
      <c r="R542" s="119">
        <v>76962.388333333351</v>
      </c>
      <c r="S542" s="119">
        <v>97.590833333333322</v>
      </c>
      <c r="T542" s="119">
        <v>1267.6694072499997</v>
      </c>
      <c r="U542" s="119">
        <v>1254.1025406666668</v>
      </c>
      <c r="V542" s="119">
        <v>0</v>
      </c>
      <c r="W542" s="119">
        <f t="shared" si="34"/>
        <v>773837.38174154167</v>
      </c>
      <c r="X542" s="119">
        <v>1257470.8124999998</v>
      </c>
      <c r="Y542" s="134">
        <f t="shared" si="35"/>
        <v>2031308.1942415414</v>
      </c>
    </row>
    <row r="543" spans="1:25" s="116" customFormat="1" ht="13" x14ac:dyDescent="0.3">
      <c r="A543" s="116">
        <v>538</v>
      </c>
      <c r="B543" s="116" t="s">
        <v>43</v>
      </c>
      <c r="C543" s="133">
        <v>123728.07201805298</v>
      </c>
      <c r="D543" s="119">
        <v>58025.371758893714</v>
      </c>
      <c r="E543" s="119">
        <v>72664</v>
      </c>
      <c r="F543" s="119">
        <v>22986.455000000002</v>
      </c>
      <c r="G543" s="119">
        <v>24.951666666666668</v>
      </c>
      <c r="H543" s="119">
        <v>423.16909684000007</v>
      </c>
      <c r="I543" s="119">
        <v>469.00105100000002</v>
      </c>
      <c r="J543" s="119">
        <v>0</v>
      </c>
      <c r="K543" s="119">
        <f t="shared" si="32"/>
        <v>278321.02059145342</v>
      </c>
      <c r="L543" s="119">
        <v>382095.56583333324</v>
      </c>
      <c r="M543" s="119">
        <f t="shared" si="33"/>
        <v>660416.5864247866</v>
      </c>
      <c r="N543" s="133">
        <v>73560.89466735335</v>
      </c>
      <c r="O543" s="119">
        <v>68102.359000000011</v>
      </c>
      <c r="P543" s="119">
        <v>40321.799999999996</v>
      </c>
      <c r="Q543" s="119">
        <v>72664</v>
      </c>
      <c r="R543" s="119">
        <v>22986.455000000002</v>
      </c>
      <c r="S543" s="119">
        <v>24.951666666666668</v>
      </c>
      <c r="T543" s="119">
        <v>423.16909684000007</v>
      </c>
      <c r="U543" s="119">
        <v>469.00105100000002</v>
      </c>
      <c r="V543" s="119">
        <v>0</v>
      </c>
      <c r="W543" s="119">
        <f t="shared" si="34"/>
        <v>278552.63048186008</v>
      </c>
      <c r="X543" s="119">
        <v>382095.56583333324</v>
      </c>
      <c r="Y543" s="134">
        <f t="shared" si="35"/>
        <v>660648.19631519332</v>
      </c>
    </row>
    <row r="544" spans="1:25" s="116" customFormat="1" ht="13" x14ac:dyDescent="0.3">
      <c r="A544" s="116">
        <v>539</v>
      </c>
      <c r="B544" s="116" t="s">
        <v>43</v>
      </c>
      <c r="C544" s="133">
        <v>174489.88643553536</v>
      </c>
      <c r="D544" s="119">
        <v>68900.260431536313</v>
      </c>
      <c r="E544" s="119">
        <v>78131.49665333335</v>
      </c>
      <c r="F544" s="119">
        <v>31496.759166666667</v>
      </c>
      <c r="G544" s="119">
        <v>41.763333333333335</v>
      </c>
      <c r="H544" s="119">
        <v>532.04783371500002</v>
      </c>
      <c r="I544" s="119">
        <v>518.72064399999999</v>
      </c>
      <c r="J544" s="119">
        <v>0</v>
      </c>
      <c r="K544" s="119">
        <f t="shared" si="32"/>
        <v>354110.93449811998</v>
      </c>
      <c r="L544" s="119">
        <v>521920.54916666663</v>
      </c>
      <c r="M544" s="119">
        <f t="shared" si="33"/>
        <v>876031.48366478668</v>
      </c>
      <c r="N544" s="133">
        <v>92487.64842745749</v>
      </c>
      <c r="O544" s="119">
        <v>96804.136999999988</v>
      </c>
      <c r="P544" s="119">
        <v>47564.697252000005</v>
      </c>
      <c r="Q544" s="119">
        <v>78131.49665333335</v>
      </c>
      <c r="R544" s="119">
        <v>31496.759166666667</v>
      </c>
      <c r="S544" s="119">
        <v>41.763333333333335</v>
      </c>
      <c r="T544" s="119">
        <v>532.04783371500002</v>
      </c>
      <c r="U544" s="119">
        <v>518.72064399999999</v>
      </c>
      <c r="V544" s="119">
        <v>0</v>
      </c>
      <c r="W544" s="119">
        <f t="shared" si="34"/>
        <v>347577.27031050576</v>
      </c>
      <c r="X544" s="119">
        <v>521920.54916666663</v>
      </c>
      <c r="Y544" s="134">
        <f t="shared" si="35"/>
        <v>869497.81947717234</v>
      </c>
    </row>
    <row r="545" spans="1:25" s="116" customFormat="1" ht="13" x14ac:dyDescent="0.3">
      <c r="A545" s="116">
        <v>540</v>
      </c>
      <c r="B545" s="116" t="s">
        <v>43</v>
      </c>
      <c r="C545" s="133">
        <v>155747.25830305598</v>
      </c>
      <c r="D545" s="119">
        <v>56391.866332697369</v>
      </c>
      <c r="E545" s="119">
        <v>69737.210693999994</v>
      </c>
      <c r="F545" s="119">
        <v>31470.414166666666</v>
      </c>
      <c r="G545" s="119">
        <v>44.660000000000004</v>
      </c>
      <c r="H545" s="119">
        <v>556.18144426000003</v>
      </c>
      <c r="I545" s="119">
        <v>509.65928200000002</v>
      </c>
      <c r="J545" s="119">
        <v>0</v>
      </c>
      <c r="K545" s="119">
        <f t="shared" si="32"/>
        <v>314457.25022267998</v>
      </c>
      <c r="L545" s="119">
        <v>527779.5741666666</v>
      </c>
      <c r="M545" s="119">
        <f t="shared" si="33"/>
        <v>842236.82438934664</v>
      </c>
      <c r="N545" s="133">
        <v>96682.874393863327</v>
      </c>
      <c r="O545" s="119">
        <v>85449.893333333326</v>
      </c>
      <c r="P545" s="119">
        <v>37647.457794000002</v>
      </c>
      <c r="Q545" s="119">
        <v>69737.210693999994</v>
      </c>
      <c r="R545" s="119">
        <v>31470.414166666666</v>
      </c>
      <c r="S545" s="119">
        <v>44.660000000000004</v>
      </c>
      <c r="T545" s="119">
        <v>556.18144426000003</v>
      </c>
      <c r="U545" s="119">
        <v>509.65928200000002</v>
      </c>
      <c r="V545" s="119">
        <v>0</v>
      </c>
      <c r="W545" s="119">
        <f t="shared" si="34"/>
        <v>322098.35110812332</v>
      </c>
      <c r="X545" s="119">
        <v>527779.5741666666</v>
      </c>
      <c r="Y545" s="134">
        <f t="shared" si="35"/>
        <v>849877.92527478992</v>
      </c>
    </row>
    <row r="546" spans="1:25" s="116" customFormat="1" ht="13" x14ac:dyDescent="0.3">
      <c r="A546" s="116">
        <v>541</v>
      </c>
      <c r="B546" s="116" t="s">
        <v>43</v>
      </c>
      <c r="C546" s="133">
        <v>99197.399395794375</v>
      </c>
      <c r="D546" s="119">
        <v>82646.01734590561</v>
      </c>
      <c r="E546" s="119">
        <v>87242.199999999983</v>
      </c>
      <c r="F546" s="119">
        <v>18926.782499999998</v>
      </c>
      <c r="G546" s="119">
        <v>22.114999999999998</v>
      </c>
      <c r="H546" s="119">
        <v>395.28606510000003</v>
      </c>
      <c r="I546" s="119">
        <v>617.93989500000009</v>
      </c>
      <c r="J546" s="119">
        <v>0</v>
      </c>
      <c r="K546" s="119">
        <f t="shared" si="32"/>
        <v>289047.74020179996</v>
      </c>
      <c r="L546" s="119">
        <v>338241.82749999996</v>
      </c>
      <c r="M546" s="119">
        <f t="shared" si="33"/>
        <v>627289.56770179991</v>
      </c>
      <c r="N546" s="133">
        <v>68713.89431655001</v>
      </c>
      <c r="O546" s="119">
        <v>53941.277000000002</v>
      </c>
      <c r="P546" s="119">
        <v>59633.819999999985</v>
      </c>
      <c r="Q546" s="119">
        <v>87242.199999999983</v>
      </c>
      <c r="R546" s="119">
        <v>18926.782499999998</v>
      </c>
      <c r="S546" s="119">
        <v>22.114999999999998</v>
      </c>
      <c r="T546" s="119">
        <v>395.28606510000003</v>
      </c>
      <c r="U546" s="119">
        <v>617.93989500000009</v>
      </c>
      <c r="V546" s="119">
        <v>0</v>
      </c>
      <c r="W546" s="119">
        <f t="shared" si="34"/>
        <v>289493.31477664999</v>
      </c>
      <c r="X546" s="119">
        <v>338241.82749999996</v>
      </c>
      <c r="Y546" s="134">
        <f t="shared" si="35"/>
        <v>627735.14227664995</v>
      </c>
    </row>
    <row r="547" spans="1:25" s="116" customFormat="1" ht="13" x14ac:dyDescent="0.3">
      <c r="A547" s="116">
        <v>542</v>
      </c>
      <c r="B547" s="116" t="s">
        <v>43</v>
      </c>
      <c r="C547" s="133">
        <v>1272.5255407160282</v>
      </c>
      <c r="D547" s="119">
        <v>31201.959885256307</v>
      </c>
      <c r="E547" s="119">
        <v>54411.6</v>
      </c>
      <c r="F547" s="119">
        <v>259.27583333333331</v>
      </c>
      <c r="G547" s="119">
        <v>0.625</v>
      </c>
      <c r="H547" s="119">
        <v>4.4621562169999995</v>
      </c>
      <c r="I547" s="119">
        <v>6.4678728666666672</v>
      </c>
      <c r="J547" s="119">
        <v>0</v>
      </c>
      <c r="K547" s="119">
        <f t="shared" si="32"/>
        <v>87156.91628838933</v>
      </c>
      <c r="L547" s="119">
        <v>4550.875</v>
      </c>
      <c r="M547" s="119">
        <f t="shared" si="33"/>
        <v>91707.79128838933</v>
      </c>
      <c r="N547" s="133">
        <v>775.6714890551666</v>
      </c>
      <c r="O547" s="119">
        <v>699.13000000000011</v>
      </c>
      <c r="P547" s="119">
        <v>24051.600000000006</v>
      </c>
      <c r="Q547" s="119">
        <v>54411.6</v>
      </c>
      <c r="R547" s="119">
        <v>259.27583333333331</v>
      </c>
      <c r="S547" s="119">
        <v>0.625</v>
      </c>
      <c r="T547" s="119">
        <v>4.4621562169999995</v>
      </c>
      <c r="U547" s="119">
        <v>6.4678728666666672</v>
      </c>
      <c r="V547" s="119">
        <v>0</v>
      </c>
      <c r="W547" s="119">
        <f t="shared" si="34"/>
        <v>80208.832351472171</v>
      </c>
      <c r="X547" s="119">
        <v>4550.875</v>
      </c>
      <c r="Y547" s="134">
        <f t="shared" si="35"/>
        <v>84759.707351472171</v>
      </c>
    </row>
    <row r="548" spans="1:25" s="116" customFormat="1" ht="13" x14ac:dyDescent="0.3">
      <c r="A548" s="116">
        <v>543</v>
      </c>
      <c r="B548" s="116" t="s">
        <v>43</v>
      </c>
      <c r="C548" s="133">
        <v>204037.26057459009</v>
      </c>
      <c r="D548" s="119">
        <v>69921.616262058247</v>
      </c>
      <c r="E548" s="119">
        <v>78176.499799999991</v>
      </c>
      <c r="F548" s="119">
        <v>36289.274166666662</v>
      </c>
      <c r="G548" s="119">
        <v>48.883333333333333</v>
      </c>
      <c r="H548" s="119">
        <v>600.70872544500003</v>
      </c>
      <c r="I548" s="119">
        <v>617.21004133333327</v>
      </c>
      <c r="J548" s="119">
        <v>0</v>
      </c>
      <c r="K548" s="119">
        <f t="shared" si="32"/>
        <v>389691.45290342666</v>
      </c>
      <c r="L548" s="119">
        <v>595728.38083333336</v>
      </c>
      <c r="M548" s="119">
        <f t="shared" si="33"/>
        <v>985419.83373676008</v>
      </c>
      <c r="N548" s="133">
        <v>104423.20010652249</v>
      </c>
      <c r="O548" s="119">
        <v>113448.66566666668</v>
      </c>
      <c r="P548" s="119">
        <v>47624.313779999997</v>
      </c>
      <c r="Q548" s="119">
        <v>78176.499799999991</v>
      </c>
      <c r="R548" s="119">
        <v>36289.274166666662</v>
      </c>
      <c r="S548" s="119">
        <v>48.883333333333333</v>
      </c>
      <c r="T548" s="119">
        <v>600.70872544500003</v>
      </c>
      <c r="U548" s="119">
        <v>617.21004133333327</v>
      </c>
      <c r="V548" s="119">
        <v>0</v>
      </c>
      <c r="W548" s="119">
        <f t="shared" si="34"/>
        <v>381228.75561996753</v>
      </c>
      <c r="X548" s="119">
        <v>595728.38083333336</v>
      </c>
      <c r="Y548" s="134">
        <f t="shared" si="35"/>
        <v>976957.13645330095</v>
      </c>
    </row>
    <row r="549" spans="1:25" s="116" customFormat="1" ht="13" x14ac:dyDescent="0.3">
      <c r="A549" s="116">
        <v>544</v>
      </c>
      <c r="B549" s="116" t="s">
        <v>43</v>
      </c>
      <c r="C549" s="133">
        <v>497206.43947751744</v>
      </c>
      <c r="D549" s="119">
        <v>180083.98321368263</v>
      </c>
      <c r="E549" s="119">
        <v>126843.27949333331</v>
      </c>
      <c r="F549" s="119">
        <v>90480.790833333333</v>
      </c>
      <c r="G549" s="119">
        <v>128.41916666666668</v>
      </c>
      <c r="H549" s="119">
        <v>1497.2558235999998</v>
      </c>
      <c r="I549" s="119">
        <v>1531.7170266666669</v>
      </c>
      <c r="J549" s="119">
        <v>0</v>
      </c>
      <c r="K549" s="119">
        <f t="shared" si="32"/>
        <v>897771.88503480004</v>
      </c>
      <c r="L549" s="119">
        <v>1484248.6058333332</v>
      </c>
      <c r="M549" s="119">
        <f t="shared" si="33"/>
        <v>2382020.4908681335</v>
      </c>
      <c r="N549" s="133">
        <v>260272.97066913333</v>
      </c>
      <c r="O549" s="119">
        <v>276063.2333333334</v>
      </c>
      <c r="P549" s="119">
        <v>123186.73818</v>
      </c>
      <c r="Q549" s="119">
        <v>126843.27949333331</v>
      </c>
      <c r="R549" s="119">
        <v>90480.790833333333</v>
      </c>
      <c r="S549" s="119">
        <v>128.41916666666668</v>
      </c>
      <c r="T549" s="119">
        <v>1497.2558235999998</v>
      </c>
      <c r="U549" s="119">
        <v>1531.7170266666669</v>
      </c>
      <c r="V549" s="119">
        <v>0</v>
      </c>
      <c r="W549" s="119">
        <f t="shared" si="34"/>
        <v>880004.40452606673</v>
      </c>
      <c r="X549" s="119">
        <v>1484248.6058333332</v>
      </c>
      <c r="Y549" s="134">
        <f t="shared" si="35"/>
        <v>2364253.0103594</v>
      </c>
    </row>
    <row r="550" spans="1:25" s="116" customFormat="1" ht="13" x14ac:dyDescent="0.3">
      <c r="A550" s="116">
        <v>545</v>
      </c>
      <c r="B550" s="116" t="s">
        <v>43</v>
      </c>
      <c r="C550" s="133">
        <v>228358.12727187562</v>
      </c>
      <c r="D550" s="119">
        <v>95150.077781374406</v>
      </c>
      <c r="E550" s="119">
        <v>90286</v>
      </c>
      <c r="F550" s="119">
        <v>50571.443333333329</v>
      </c>
      <c r="G550" s="119">
        <v>67.294166666666669</v>
      </c>
      <c r="H550" s="119">
        <v>924.94488474999991</v>
      </c>
      <c r="I550" s="119">
        <v>747.36379766666676</v>
      </c>
      <c r="J550" s="119">
        <v>0</v>
      </c>
      <c r="K550" s="119">
        <f t="shared" si="32"/>
        <v>466105.25123566668</v>
      </c>
      <c r="L550" s="119">
        <v>848928.16249999998</v>
      </c>
      <c r="M550" s="119">
        <f t="shared" si="33"/>
        <v>1315033.4137356668</v>
      </c>
      <c r="N550" s="133">
        <v>160786.25246570833</v>
      </c>
      <c r="O550" s="119">
        <v>123999.79066666665</v>
      </c>
      <c r="P550" s="119">
        <v>63666</v>
      </c>
      <c r="Q550" s="119">
        <v>90286</v>
      </c>
      <c r="R550" s="119">
        <v>50571.443333333329</v>
      </c>
      <c r="S550" s="119">
        <v>67.294166666666669</v>
      </c>
      <c r="T550" s="119">
        <v>924.94488474999991</v>
      </c>
      <c r="U550" s="119">
        <v>747.36379766666676</v>
      </c>
      <c r="V550" s="119">
        <v>0</v>
      </c>
      <c r="W550" s="119">
        <f t="shared" si="34"/>
        <v>491049.08931479172</v>
      </c>
      <c r="X550" s="119">
        <v>848928.16249999998</v>
      </c>
      <c r="Y550" s="134">
        <f t="shared" si="35"/>
        <v>1339977.2518147917</v>
      </c>
    </row>
    <row r="551" spans="1:25" s="116" customFormat="1" ht="13" x14ac:dyDescent="0.3">
      <c r="A551" s="116">
        <v>546</v>
      </c>
      <c r="B551" s="116" t="s">
        <v>43</v>
      </c>
      <c r="C551" s="133">
        <v>473616.61358908308</v>
      </c>
      <c r="D551" s="119">
        <v>209908.58597936691</v>
      </c>
      <c r="E551" s="119">
        <v>135674.80000000002</v>
      </c>
      <c r="F551" s="119">
        <v>99510.010833333348</v>
      </c>
      <c r="G551" s="119">
        <v>138.64583333333334</v>
      </c>
      <c r="H551" s="119">
        <v>1877.1260203499999</v>
      </c>
      <c r="I551" s="119">
        <v>1461.9944926666667</v>
      </c>
      <c r="J551" s="119">
        <v>0</v>
      </c>
      <c r="K551" s="119">
        <f t="shared" si="32"/>
        <v>922187.77674813347</v>
      </c>
      <c r="L551" s="119">
        <v>1713148.0250000004</v>
      </c>
      <c r="M551" s="119">
        <f t="shared" si="33"/>
        <v>2635335.8017481337</v>
      </c>
      <c r="N551" s="133">
        <v>326307.07320417499</v>
      </c>
      <c r="O551" s="119">
        <v>257661.41700000002</v>
      </c>
      <c r="P551" s="119">
        <v>142187.39999999997</v>
      </c>
      <c r="Q551" s="119">
        <v>135674.80000000002</v>
      </c>
      <c r="R551" s="119">
        <v>99510.010833333348</v>
      </c>
      <c r="S551" s="119">
        <v>138.64583333333334</v>
      </c>
      <c r="T551" s="119">
        <v>1877.1260203499999</v>
      </c>
      <c r="U551" s="119">
        <v>1461.9944926666667</v>
      </c>
      <c r="V551" s="119">
        <v>0</v>
      </c>
      <c r="W551" s="119">
        <f t="shared" si="34"/>
        <v>964818.4673838584</v>
      </c>
      <c r="X551" s="119">
        <v>1713148.0250000004</v>
      </c>
      <c r="Y551" s="134">
        <f t="shared" si="35"/>
        <v>2677966.4923838587</v>
      </c>
    </row>
    <row r="552" spans="1:25" s="116" customFormat="1" ht="13" x14ac:dyDescent="0.3">
      <c r="A552" s="116">
        <v>547</v>
      </c>
      <c r="B552" s="116" t="s">
        <v>43</v>
      </c>
      <c r="C552" s="133">
        <v>180492.53944663631</v>
      </c>
      <c r="D552" s="119">
        <v>142162.15174251873</v>
      </c>
      <c r="E552" s="119">
        <v>117130.48</v>
      </c>
      <c r="F552" s="119">
        <v>38107.152500000004</v>
      </c>
      <c r="G552" s="119">
        <v>54.618333333333339</v>
      </c>
      <c r="H552" s="119">
        <v>707.06777096499991</v>
      </c>
      <c r="I552" s="119">
        <v>724.31332599999985</v>
      </c>
      <c r="J552" s="119">
        <v>0</v>
      </c>
      <c r="K552" s="119">
        <f t="shared" si="32"/>
        <v>479378.32311945339</v>
      </c>
      <c r="L552" s="119">
        <v>650969.17583333328</v>
      </c>
      <c r="M552" s="119">
        <f t="shared" si="33"/>
        <v>1130347.4989527867</v>
      </c>
      <c r="N552" s="133">
        <v>122911.94751941583</v>
      </c>
      <c r="O552" s="119">
        <v>98290.832666666669</v>
      </c>
      <c r="P552" s="119">
        <v>102290.04000000002</v>
      </c>
      <c r="Q552" s="119">
        <v>117130.48</v>
      </c>
      <c r="R552" s="119">
        <v>38107.152500000004</v>
      </c>
      <c r="S552" s="119">
        <v>54.618333333333339</v>
      </c>
      <c r="T552" s="119">
        <v>707.06777096499991</v>
      </c>
      <c r="U552" s="119">
        <v>724.31332599999985</v>
      </c>
      <c r="V552" s="119">
        <v>0</v>
      </c>
      <c r="W552" s="119">
        <f t="shared" si="34"/>
        <v>480216.45211638085</v>
      </c>
      <c r="X552" s="119">
        <v>650969.17583333328</v>
      </c>
      <c r="Y552" s="134">
        <f t="shared" si="35"/>
        <v>1131185.6279497142</v>
      </c>
    </row>
    <row r="553" spans="1:25" s="116" customFormat="1" ht="13" x14ac:dyDescent="0.3">
      <c r="A553" s="116">
        <v>548</v>
      </c>
      <c r="B553" s="116" t="s">
        <v>43</v>
      </c>
      <c r="C553" s="133">
        <v>114272.60321610725</v>
      </c>
      <c r="D553" s="119">
        <v>60549.174443867727</v>
      </c>
      <c r="E553" s="119">
        <v>74234.019926666675</v>
      </c>
      <c r="F553" s="119">
        <v>23242.390000000003</v>
      </c>
      <c r="G553" s="119">
        <v>27.320000000000007</v>
      </c>
      <c r="H553" s="119">
        <v>410.87588442500004</v>
      </c>
      <c r="I553" s="119">
        <v>406.44423433333327</v>
      </c>
      <c r="J553" s="119">
        <v>0</v>
      </c>
      <c r="K553" s="119">
        <f t="shared" si="32"/>
        <v>273142.82770540006</v>
      </c>
      <c r="L553" s="119">
        <v>380844.47333333333</v>
      </c>
      <c r="M553" s="119">
        <f t="shared" si="33"/>
        <v>653987.30103873345</v>
      </c>
      <c r="N553" s="133">
        <v>71423.924575879166</v>
      </c>
      <c r="O553" s="119">
        <v>62662.080666666654</v>
      </c>
      <c r="P553" s="119">
        <v>42401.635385999994</v>
      </c>
      <c r="Q553" s="119">
        <v>74234.019926666675</v>
      </c>
      <c r="R553" s="119">
        <v>23242.390000000003</v>
      </c>
      <c r="S553" s="119">
        <v>27.320000000000007</v>
      </c>
      <c r="T553" s="119">
        <v>410.87588442500004</v>
      </c>
      <c r="U553" s="119">
        <v>406.44423433333327</v>
      </c>
      <c r="V553" s="119">
        <v>0</v>
      </c>
      <c r="W553" s="119">
        <f t="shared" si="34"/>
        <v>274808.69067397091</v>
      </c>
      <c r="X553" s="119">
        <v>380844.47333333333</v>
      </c>
      <c r="Y553" s="134">
        <f t="shared" si="35"/>
        <v>655653.16400730424</v>
      </c>
    </row>
    <row r="554" spans="1:25" s="116" customFormat="1" ht="13" x14ac:dyDescent="0.3">
      <c r="A554" s="116">
        <v>549</v>
      </c>
      <c r="B554" s="116" t="s">
        <v>43</v>
      </c>
      <c r="C554" s="133">
        <v>96154.215966692325</v>
      </c>
      <c r="D554" s="119">
        <v>57884.940065319322</v>
      </c>
      <c r="E554" s="119">
        <v>73243.126213333322</v>
      </c>
      <c r="F554" s="119">
        <v>19153.928333333333</v>
      </c>
      <c r="G554" s="119">
        <v>19.295000000000005</v>
      </c>
      <c r="H554" s="119">
        <v>336.784208535</v>
      </c>
      <c r="I554" s="119">
        <v>532.80121599999995</v>
      </c>
      <c r="J554" s="119">
        <v>0</v>
      </c>
      <c r="K554" s="119">
        <f t="shared" si="32"/>
        <v>247325.09100321331</v>
      </c>
      <c r="L554" s="119">
        <v>313750.65499999997</v>
      </c>
      <c r="M554" s="119">
        <f t="shared" si="33"/>
        <v>561075.74600321334</v>
      </c>
      <c r="N554" s="133">
        <v>58544.321583667501</v>
      </c>
      <c r="O554" s="119">
        <v>52831.98066666667</v>
      </c>
      <c r="P554" s="119">
        <v>41130.812507999995</v>
      </c>
      <c r="Q554" s="119">
        <v>73243.126213333322</v>
      </c>
      <c r="R554" s="119">
        <v>19153.928333333333</v>
      </c>
      <c r="S554" s="119">
        <v>19.295000000000005</v>
      </c>
      <c r="T554" s="119">
        <v>336.784208535</v>
      </c>
      <c r="U554" s="119">
        <v>532.80121599999995</v>
      </c>
      <c r="V554" s="119">
        <v>0</v>
      </c>
      <c r="W554" s="119">
        <f t="shared" si="34"/>
        <v>245793.04972953588</v>
      </c>
      <c r="X554" s="119">
        <v>313750.65499999997</v>
      </c>
      <c r="Y554" s="134">
        <f t="shared" si="35"/>
        <v>559543.70472953585</v>
      </c>
    </row>
    <row r="555" spans="1:25" s="116" customFormat="1" ht="13" x14ac:dyDescent="0.3">
      <c r="A555" s="116">
        <v>550</v>
      </c>
      <c r="B555" s="116" t="s">
        <v>43</v>
      </c>
      <c r="C555" s="133">
        <v>45094.450537462915</v>
      </c>
      <c r="D555" s="119">
        <v>68601.656033803767</v>
      </c>
      <c r="E555" s="119">
        <v>80834.199999999983</v>
      </c>
      <c r="F555" s="119">
        <v>9661.8575000000001</v>
      </c>
      <c r="G555" s="119">
        <v>16.330833333333334</v>
      </c>
      <c r="H555" s="119">
        <v>173.22783379999998</v>
      </c>
      <c r="I555" s="119">
        <v>340.188579</v>
      </c>
      <c r="J555" s="119">
        <v>0</v>
      </c>
      <c r="K555" s="119">
        <f t="shared" si="32"/>
        <v>204721.91131740002</v>
      </c>
      <c r="L555" s="119">
        <v>163227.75666666665</v>
      </c>
      <c r="M555" s="119">
        <f t="shared" si="33"/>
        <v>367949.66798406665</v>
      </c>
      <c r="N555" s="133">
        <v>30112.771775566667</v>
      </c>
      <c r="O555" s="119">
        <v>24597.396666666664</v>
      </c>
      <c r="P555" s="119">
        <v>51145.020000000011</v>
      </c>
      <c r="Q555" s="119">
        <v>80834.199999999983</v>
      </c>
      <c r="R555" s="119">
        <v>9661.8575000000001</v>
      </c>
      <c r="S555" s="119">
        <v>16.330833333333334</v>
      </c>
      <c r="T555" s="119">
        <v>173.22783379999998</v>
      </c>
      <c r="U555" s="119">
        <v>340.188579</v>
      </c>
      <c r="V555" s="119">
        <v>0</v>
      </c>
      <c r="W555" s="119">
        <f t="shared" si="34"/>
        <v>196880.99318836667</v>
      </c>
      <c r="X555" s="119">
        <v>163227.75666666665</v>
      </c>
      <c r="Y555" s="134">
        <f t="shared" si="35"/>
        <v>360108.74985503335</v>
      </c>
    </row>
    <row r="556" spans="1:25" s="116" customFormat="1" ht="13" x14ac:dyDescent="0.3">
      <c r="A556" s="116">
        <v>551</v>
      </c>
      <c r="B556" s="116" t="s">
        <v>43</v>
      </c>
      <c r="C556" s="133">
        <v>169495.13274163249</v>
      </c>
      <c r="D556" s="119">
        <v>74908.84867725418</v>
      </c>
      <c r="E556" s="119">
        <v>81954.479786666678</v>
      </c>
      <c r="F556" s="119">
        <v>30092.45166666666</v>
      </c>
      <c r="G556" s="119">
        <v>54.310833333333335</v>
      </c>
      <c r="H556" s="119">
        <v>492.16235466000006</v>
      </c>
      <c r="I556" s="119">
        <v>530.03223400000013</v>
      </c>
      <c r="J556" s="119">
        <v>0</v>
      </c>
      <c r="K556" s="119">
        <f t="shared" si="32"/>
        <v>357527.41829421336</v>
      </c>
      <c r="L556" s="119">
        <v>498897.41916666663</v>
      </c>
      <c r="M556" s="119">
        <f t="shared" si="33"/>
        <v>856424.83746087993</v>
      </c>
      <c r="N556" s="133">
        <v>85554.222651730001</v>
      </c>
      <c r="O556" s="119">
        <v>94323.156666666677</v>
      </c>
      <c r="P556" s="119">
        <v>52629.076032000004</v>
      </c>
      <c r="Q556" s="119">
        <v>81954.479786666678</v>
      </c>
      <c r="R556" s="119">
        <v>30092.45166666666</v>
      </c>
      <c r="S556" s="119">
        <v>54.310833333333335</v>
      </c>
      <c r="T556" s="119">
        <v>492.16235466000006</v>
      </c>
      <c r="U556" s="119">
        <v>530.03223400000013</v>
      </c>
      <c r="V556" s="119">
        <v>0</v>
      </c>
      <c r="W556" s="119">
        <f t="shared" si="34"/>
        <v>345629.89222572336</v>
      </c>
      <c r="X556" s="119">
        <v>498897.41916666663</v>
      </c>
      <c r="Y556" s="134">
        <f t="shared" si="35"/>
        <v>844527.31139238994</v>
      </c>
    </row>
    <row r="557" spans="1:25" s="116" customFormat="1" ht="13" x14ac:dyDescent="0.3">
      <c r="A557" s="116">
        <v>552</v>
      </c>
      <c r="B557" s="116" t="s">
        <v>43</v>
      </c>
      <c r="C557" s="133">
        <v>707657.80145942618</v>
      </c>
      <c r="D557" s="119">
        <v>359936.60914920695</v>
      </c>
      <c r="E557" s="119">
        <v>183825.08669333332</v>
      </c>
      <c r="F557" s="119">
        <v>165442.78916666665</v>
      </c>
      <c r="G557" s="119">
        <v>283.57666666666665</v>
      </c>
      <c r="H557" s="119">
        <v>3033.4896958999998</v>
      </c>
      <c r="I557" s="119">
        <v>2493.4330233333335</v>
      </c>
      <c r="J557" s="119">
        <v>0</v>
      </c>
      <c r="K557" s="119">
        <f t="shared" si="32"/>
        <v>1422672.7858545328</v>
      </c>
      <c r="L557" s="119">
        <v>2859037.8733333335</v>
      </c>
      <c r="M557" s="119">
        <f t="shared" si="33"/>
        <v>4281710.6591878664</v>
      </c>
      <c r="N557" s="133">
        <v>527321.62547061662</v>
      </c>
      <c r="O557" s="119">
        <v>382295.70966666675</v>
      </c>
      <c r="P557" s="119">
        <v>245780.80877999999</v>
      </c>
      <c r="Q557" s="119">
        <v>183825.08669333332</v>
      </c>
      <c r="R557" s="119">
        <v>165442.78916666665</v>
      </c>
      <c r="S557" s="119">
        <v>283.57666666666665</v>
      </c>
      <c r="T557" s="119">
        <v>3033.4896958999998</v>
      </c>
      <c r="U557" s="119">
        <v>2493.4330233333335</v>
      </c>
      <c r="V557" s="119">
        <v>0</v>
      </c>
      <c r="W557" s="119">
        <f t="shared" si="34"/>
        <v>1510476.5191631832</v>
      </c>
      <c r="X557" s="119">
        <v>2859037.8733333335</v>
      </c>
      <c r="Y557" s="134">
        <f t="shared" si="35"/>
        <v>4369514.3924965169</v>
      </c>
    </row>
    <row r="558" spans="1:25" s="116" customFormat="1" ht="13" x14ac:dyDescent="0.3">
      <c r="A558" s="116">
        <v>553</v>
      </c>
      <c r="B558" s="116" t="s">
        <v>43</v>
      </c>
      <c r="C558" s="133">
        <v>64062.620299770846</v>
      </c>
      <c r="D558" s="119">
        <v>28480.882589127486</v>
      </c>
      <c r="E558" s="119">
        <v>49151.883150000001</v>
      </c>
      <c r="F558" s="119">
        <v>13253.264166666666</v>
      </c>
      <c r="G558" s="119">
        <v>16.173333333333332</v>
      </c>
      <c r="H558" s="119">
        <v>245.91612219499999</v>
      </c>
      <c r="I558" s="119">
        <v>215.00080999999997</v>
      </c>
      <c r="J558" s="119">
        <v>0</v>
      </c>
      <c r="K558" s="119">
        <f t="shared" si="32"/>
        <v>155425.74047109333</v>
      </c>
      <c r="L558" s="119">
        <v>224911.37916666668</v>
      </c>
      <c r="M558" s="119">
        <f t="shared" si="33"/>
        <v>380337.11963775998</v>
      </c>
      <c r="N558" s="133">
        <v>42748.419241564166</v>
      </c>
      <c r="O558" s="119">
        <v>34945.929999999986</v>
      </c>
      <c r="P558" s="119">
        <v>19385.530650000001</v>
      </c>
      <c r="Q558" s="119">
        <v>49151.883150000001</v>
      </c>
      <c r="R558" s="119">
        <v>13253.264166666666</v>
      </c>
      <c r="S558" s="119">
        <v>16.173333333333332</v>
      </c>
      <c r="T558" s="119">
        <v>245.91612219499999</v>
      </c>
      <c r="U558" s="119">
        <v>215.00080999999997</v>
      </c>
      <c r="V558" s="119">
        <v>0</v>
      </c>
      <c r="W558" s="119">
        <f t="shared" si="34"/>
        <v>159962.11747375914</v>
      </c>
      <c r="X558" s="119">
        <v>224911.37916666668</v>
      </c>
      <c r="Y558" s="134">
        <f t="shared" si="35"/>
        <v>384873.49664042582</v>
      </c>
    </row>
    <row r="559" spans="1:25" s="116" customFormat="1" ht="13" x14ac:dyDescent="0.3">
      <c r="A559" s="116">
        <v>554</v>
      </c>
      <c r="B559" s="116" t="s">
        <v>43</v>
      </c>
      <c r="C559" s="133">
        <v>192800.50197401072</v>
      </c>
      <c r="D559" s="119">
        <v>128566.53201776929</v>
      </c>
      <c r="E559" s="119">
        <v>112233.39999999998</v>
      </c>
      <c r="F559" s="119">
        <v>35066.54</v>
      </c>
      <c r="G559" s="119">
        <v>55.466666666666669</v>
      </c>
      <c r="H559" s="119">
        <v>617.55034133999993</v>
      </c>
      <c r="I559" s="119">
        <v>638.58238166666672</v>
      </c>
      <c r="J559" s="119">
        <v>0</v>
      </c>
      <c r="K559" s="119">
        <f t="shared" si="32"/>
        <v>469978.57338145329</v>
      </c>
      <c r="L559" s="119">
        <v>578614.20750000002</v>
      </c>
      <c r="M559" s="119">
        <f t="shared" si="33"/>
        <v>1048592.7808814533</v>
      </c>
      <c r="N559" s="133">
        <v>107350.83433627</v>
      </c>
      <c r="O559" s="119">
        <v>106613.54999999999</v>
      </c>
      <c r="P559" s="119">
        <v>92740.14</v>
      </c>
      <c r="Q559" s="119">
        <v>112233.39999999998</v>
      </c>
      <c r="R559" s="119">
        <v>35066.54</v>
      </c>
      <c r="S559" s="119">
        <v>55.466666666666669</v>
      </c>
      <c r="T559" s="119">
        <v>617.55034133999993</v>
      </c>
      <c r="U559" s="119">
        <v>638.58238166666672</v>
      </c>
      <c r="V559" s="119">
        <v>0</v>
      </c>
      <c r="W559" s="119">
        <f t="shared" si="34"/>
        <v>455316.06372594327</v>
      </c>
      <c r="X559" s="119">
        <v>578614.20750000002</v>
      </c>
      <c r="Y559" s="134">
        <f t="shared" si="35"/>
        <v>1033930.2712259432</v>
      </c>
    </row>
    <row r="560" spans="1:25" s="116" customFormat="1" ht="13" x14ac:dyDescent="0.3">
      <c r="A560" s="116">
        <v>555</v>
      </c>
      <c r="B560" s="116" t="s">
        <v>41</v>
      </c>
      <c r="C560" s="133">
        <v>222737.9880626291</v>
      </c>
      <c r="D560" s="119">
        <v>94475.419544037562</v>
      </c>
      <c r="E560" s="119">
        <v>91435.969000000026</v>
      </c>
      <c r="F560" s="119">
        <v>43249.693333333329</v>
      </c>
      <c r="G560" s="119">
        <v>58.605833333333329</v>
      </c>
      <c r="H560" s="119">
        <v>732.44867000000011</v>
      </c>
      <c r="I560" s="119">
        <v>820.26413333333346</v>
      </c>
      <c r="J560" s="119">
        <v>0</v>
      </c>
      <c r="K560" s="119">
        <f t="shared" si="32"/>
        <v>453510.38857666677</v>
      </c>
      <c r="L560" s="119">
        <v>708736.71666666667</v>
      </c>
      <c r="M560" s="119">
        <f t="shared" si="33"/>
        <v>1162247.1052433334</v>
      </c>
      <c r="N560" s="133">
        <v>127323.99380166664</v>
      </c>
      <c r="O560" s="119">
        <v>122944.60266666667</v>
      </c>
      <c r="P560" s="119">
        <v>65189.385900000001</v>
      </c>
      <c r="Q560" s="119">
        <v>91435.969000000026</v>
      </c>
      <c r="R560" s="119">
        <v>43249.693333333329</v>
      </c>
      <c r="S560" s="119">
        <v>58.605833333333329</v>
      </c>
      <c r="T560" s="119">
        <v>732.44867000000011</v>
      </c>
      <c r="U560" s="119">
        <v>820.26413333333346</v>
      </c>
      <c r="V560" s="119">
        <v>0</v>
      </c>
      <c r="W560" s="119">
        <f t="shared" si="34"/>
        <v>451754.96333833336</v>
      </c>
      <c r="X560" s="119">
        <v>708736.71666666667</v>
      </c>
      <c r="Y560" s="134">
        <f t="shared" si="35"/>
        <v>1160491.680005</v>
      </c>
    </row>
    <row r="561" spans="1:25" s="116" customFormat="1" ht="13" x14ac:dyDescent="0.3">
      <c r="A561" s="116">
        <v>556</v>
      </c>
      <c r="B561" s="116" t="s">
        <v>41</v>
      </c>
      <c r="C561" s="133">
        <v>250849.78737458214</v>
      </c>
      <c r="D561" s="119">
        <v>96671.018669751182</v>
      </c>
      <c r="E561" s="119">
        <v>92738.780666666673</v>
      </c>
      <c r="F561" s="119">
        <v>42498.616666666676</v>
      </c>
      <c r="G561" s="119">
        <v>49.045000000000009</v>
      </c>
      <c r="H561" s="119">
        <v>729.61673299999995</v>
      </c>
      <c r="I561" s="119">
        <v>760.55503333333343</v>
      </c>
      <c r="J561" s="119">
        <v>0</v>
      </c>
      <c r="K561" s="119">
        <f t="shared" si="32"/>
        <v>484297.42014399997</v>
      </c>
      <c r="L561" s="119">
        <v>702961.1925</v>
      </c>
      <c r="M561" s="119">
        <f t="shared" si="33"/>
        <v>1187258.612644</v>
      </c>
      <c r="N561" s="133">
        <v>126831.70875316666</v>
      </c>
      <c r="O561" s="119">
        <v>139582.18533333333</v>
      </c>
      <c r="P561" s="119">
        <v>66915.2454</v>
      </c>
      <c r="Q561" s="119">
        <v>92738.780666666673</v>
      </c>
      <c r="R561" s="119">
        <v>42498.616666666676</v>
      </c>
      <c r="S561" s="119">
        <v>49.045000000000009</v>
      </c>
      <c r="T561" s="119">
        <v>729.61673299999995</v>
      </c>
      <c r="U561" s="119">
        <v>760.55503333333343</v>
      </c>
      <c r="V561" s="119">
        <v>0</v>
      </c>
      <c r="W561" s="119">
        <f t="shared" si="34"/>
        <v>470105.75358616665</v>
      </c>
      <c r="X561" s="119">
        <v>702961.1925</v>
      </c>
      <c r="Y561" s="134">
        <f t="shared" si="35"/>
        <v>1173066.9460861667</v>
      </c>
    </row>
    <row r="562" spans="1:25" s="116" customFormat="1" ht="13" x14ac:dyDescent="0.3">
      <c r="A562" s="116">
        <v>557</v>
      </c>
      <c r="B562" s="116" t="s">
        <v>41</v>
      </c>
      <c r="C562" s="133">
        <v>219829.42732853998</v>
      </c>
      <c r="D562" s="119">
        <v>96637.032071293434</v>
      </c>
      <c r="E562" s="119">
        <v>93642.664666666664</v>
      </c>
      <c r="F562" s="119">
        <v>38438.340000000004</v>
      </c>
      <c r="G562" s="119">
        <v>53.006666666666668</v>
      </c>
      <c r="H562" s="119">
        <v>614.40474949999987</v>
      </c>
      <c r="I562" s="119">
        <v>696.71053333333327</v>
      </c>
      <c r="J562" s="119">
        <v>0</v>
      </c>
      <c r="K562" s="119">
        <f t="shared" si="32"/>
        <v>449911.58601600007</v>
      </c>
      <c r="L562" s="119">
        <v>619920.24333333329</v>
      </c>
      <c r="M562" s="119">
        <f t="shared" si="33"/>
        <v>1069831.8293493334</v>
      </c>
      <c r="N562" s="133">
        <v>106804.02562141667</v>
      </c>
      <c r="O562" s="119">
        <v>122615.22133333335</v>
      </c>
      <c r="P562" s="119">
        <v>68112.637800000011</v>
      </c>
      <c r="Q562" s="119">
        <v>93642.664666666664</v>
      </c>
      <c r="R562" s="119">
        <v>38438.340000000004</v>
      </c>
      <c r="S562" s="119">
        <v>53.006666666666668</v>
      </c>
      <c r="T562" s="119">
        <v>614.40474949999987</v>
      </c>
      <c r="U562" s="119">
        <v>696.71053333333327</v>
      </c>
      <c r="V562" s="119">
        <v>0</v>
      </c>
      <c r="W562" s="119">
        <f t="shared" si="34"/>
        <v>430977.01137091673</v>
      </c>
      <c r="X562" s="119">
        <v>619920.24333333329</v>
      </c>
      <c r="Y562" s="134">
        <f t="shared" si="35"/>
        <v>1050897.25470425</v>
      </c>
    </row>
    <row r="563" spans="1:25" s="116" customFormat="1" ht="13" x14ac:dyDescent="0.3">
      <c r="A563" s="116">
        <v>558</v>
      </c>
      <c r="B563" s="116" t="s">
        <v>41</v>
      </c>
      <c r="C563" s="133">
        <v>229024.99560205635</v>
      </c>
      <c r="D563" s="119">
        <v>88370.348677610324</v>
      </c>
      <c r="E563" s="119">
        <v>88673.201333333331</v>
      </c>
      <c r="F563" s="119">
        <v>38221.967500000006</v>
      </c>
      <c r="G563" s="119">
        <v>49.599166666666662</v>
      </c>
      <c r="H563" s="119">
        <v>633.07833900000003</v>
      </c>
      <c r="I563" s="119">
        <v>722.57280000000003</v>
      </c>
      <c r="J563" s="119">
        <v>0</v>
      </c>
      <c r="K563" s="119">
        <f t="shared" si="32"/>
        <v>445695.76341866673</v>
      </c>
      <c r="L563" s="119">
        <v>626619.32166666677</v>
      </c>
      <c r="M563" s="119">
        <f t="shared" si="33"/>
        <v>1072315.0850853336</v>
      </c>
      <c r="N563" s="133">
        <v>110050.1179295</v>
      </c>
      <c r="O563" s="119">
        <v>127826.93599999999</v>
      </c>
      <c r="P563" s="119">
        <v>61529.494800000008</v>
      </c>
      <c r="Q563" s="119">
        <v>88673.201333333331</v>
      </c>
      <c r="R563" s="119">
        <v>38221.967500000006</v>
      </c>
      <c r="S563" s="119">
        <v>49.599166666666662</v>
      </c>
      <c r="T563" s="119">
        <v>633.07833900000003</v>
      </c>
      <c r="U563" s="119">
        <v>722.57280000000003</v>
      </c>
      <c r="V563" s="119">
        <v>0</v>
      </c>
      <c r="W563" s="119">
        <f t="shared" si="34"/>
        <v>427706.96786850004</v>
      </c>
      <c r="X563" s="119">
        <v>626619.32166666677</v>
      </c>
      <c r="Y563" s="134">
        <f t="shared" si="35"/>
        <v>1054326.2895351667</v>
      </c>
    </row>
    <row r="564" spans="1:25" s="116" customFormat="1" ht="13" x14ac:dyDescent="0.3">
      <c r="A564" s="116">
        <v>559</v>
      </c>
      <c r="B564" s="116" t="s">
        <v>41</v>
      </c>
      <c r="C564" s="133">
        <v>394834.04169889208</v>
      </c>
      <c r="D564" s="119">
        <v>162034.37103177464</v>
      </c>
      <c r="E564" s="119">
        <v>122029.70959999996</v>
      </c>
      <c r="F564" s="119">
        <v>70738.240833333344</v>
      </c>
      <c r="G564" s="119">
        <v>104.75833333333334</v>
      </c>
      <c r="H564" s="119">
        <v>1159.7566919999997</v>
      </c>
      <c r="I564" s="119">
        <v>1193.0753000000002</v>
      </c>
      <c r="J564" s="119">
        <v>0</v>
      </c>
      <c r="K564" s="119">
        <f t="shared" si="32"/>
        <v>752093.95348933327</v>
      </c>
      <c r="L564" s="119">
        <v>1156929.95</v>
      </c>
      <c r="M564" s="119">
        <f t="shared" si="33"/>
        <v>1909023.9034893331</v>
      </c>
      <c r="N564" s="133">
        <v>201604.37162600004</v>
      </c>
      <c r="O564" s="119">
        <v>219566.88533333337</v>
      </c>
      <c r="P564" s="119">
        <v>112830.53579999997</v>
      </c>
      <c r="Q564" s="119">
        <v>122029.70959999996</v>
      </c>
      <c r="R564" s="119">
        <v>70738.240833333344</v>
      </c>
      <c r="S564" s="119">
        <v>104.75833333333334</v>
      </c>
      <c r="T564" s="119">
        <v>1159.7566919999997</v>
      </c>
      <c r="U564" s="119">
        <v>1193.0753000000002</v>
      </c>
      <c r="V564" s="119">
        <v>0</v>
      </c>
      <c r="W564" s="119">
        <f t="shared" si="34"/>
        <v>729227.33351799997</v>
      </c>
      <c r="X564" s="119">
        <v>1156929.95</v>
      </c>
      <c r="Y564" s="134">
        <f t="shared" si="35"/>
        <v>1886157.283518</v>
      </c>
    </row>
    <row r="565" spans="1:25" s="116" customFormat="1" ht="13" x14ac:dyDescent="0.3">
      <c r="A565" s="116">
        <v>560</v>
      </c>
      <c r="B565" s="116" t="s">
        <v>41</v>
      </c>
      <c r="C565" s="133">
        <v>117279.57772170892</v>
      </c>
      <c r="D565" s="119">
        <v>48143.226318957742</v>
      </c>
      <c r="E565" s="119">
        <v>65337.752</v>
      </c>
      <c r="F565" s="119">
        <v>19418.559999999998</v>
      </c>
      <c r="G565" s="119">
        <v>20.883333333333333</v>
      </c>
      <c r="H565" s="119">
        <v>323.80952200000002</v>
      </c>
      <c r="I565" s="119">
        <v>365.04876666666661</v>
      </c>
      <c r="J565" s="119">
        <v>0</v>
      </c>
      <c r="K565" s="119">
        <f t="shared" si="32"/>
        <v>250888.85766266668</v>
      </c>
      <c r="L565" s="119">
        <v>316814.38333333336</v>
      </c>
      <c r="M565" s="119">
        <f t="shared" si="33"/>
        <v>567703.24099600001</v>
      </c>
      <c r="N565" s="133">
        <v>56288.888574333338</v>
      </c>
      <c r="O565" s="119">
        <v>65462.325333333334</v>
      </c>
      <c r="P565" s="119">
        <v>33744.551999999989</v>
      </c>
      <c r="Q565" s="119">
        <v>65337.752</v>
      </c>
      <c r="R565" s="119">
        <v>19418.559999999998</v>
      </c>
      <c r="S565" s="119">
        <v>20.883333333333333</v>
      </c>
      <c r="T565" s="119">
        <v>323.80952200000002</v>
      </c>
      <c r="U565" s="119">
        <v>365.04876666666661</v>
      </c>
      <c r="V565" s="119">
        <v>0</v>
      </c>
      <c r="W565" s="119">
        <f t="shared" si="34"/>
        <v>240961.81952966668</v>
      </c>
      <c r="X565" s="119">
        <v>316814.38333333336</v>
      </c>
      <c r="Y565" s="134">
        <f t="shared" si="35"/>
        <v>557776.2028630001</v>
      </c>
    </row>
    <row r="566" spans="1:25" s="116" customFormat="1" ht="13" x14ac:dyDescent="0.3">
      <c r="A566" s="116">
        <v>561</v>
      </c>
      <c r="B566" s="116" t="s">
        <v>42</v>
      </c>
      <c r="C566" s="133">
        <v>323346.5491034789</v>
      </c>
      <c r="D566" s="119">
        <v>118588.90974698779</v>
      </c>
      <c r="E566" s="119">
        <v>104028.47534466667</v>
      </c>
      <c r="F566" s="119">
        <v>55742.473333333335</v>
      </c>
      <c r="G566" s="119">
        <v>75.312500000000014</v>
      </c>
      <c r="H566" s="119">
        <v>915.35811049999995</v>
      </c>
      <c r="I566" s="119">
        <v>1019.8981121</v>
      </c>
      <c r="J566" s="119">
        <v>0</v>
      </c>
      <c r="K566" s="119">
        <f t="shared" si="32"/>
        <v>603716.97625106678</v>
      </c>
      <c r="L566" s="119">
        <v>916786.36083333346</v>
      </c>
      <c r="M566" s="119">
        <f t="shared" si="33"/>
        <v>1520503.3370844002</v>
      </c>
      <c r="N566" s="133">
        <v>159119.75154191666</v>
      </c>
      <c r="O566" s="119">
        <v>180217.59400000004</v>
      </c>
      <c r="P566" s="119">
        <v>81870.919585800031</v>
      </c>
      <c r="Q566" s="119">
        <v>104028.47534466667</v>
      </c>
      <c r="R566" s="119">
        <v>55742.473333333335</v>
      </c>
      <c r="S566" s="119">
        <v>75.312500000000014</v>
      </c>
      <c r="T566" s="119">
        <v>915.35811049999995</v>
      </c>
      <c r="U566" s="119">
        <v>1019.8981121</v>
      </c>
      <c r="V566" s="119">
        <v>0</v>
      </c>
      <c r="W566" s="119">
        <f t="shared" si="34"/>
        <v>582989.78252831672</v>
      </c>
      <c r="X566" s="119">
        <v>916786.36083333346</v>
      </c>
      <c r="Y566" s="134">
        <f t="shared" si="35"/>
        <v>1499776.1433616502</v>
      </c>
    </row>
    <row r="567" spans="1:25" s="116" customFormat="1" ht="13" x14ac:dyDescent="0.3">
      <c r="A567" s="116">
        <v>562</v>
      </c>
      <c r="B567" s="116" t="s">
        <v>42</v>
      </c>
      <c r="C567" s="133">
        <v>327325.46964780096</v>
      </c>
      <c r="D567" s="119">
        <v>134874.78085046573</v>
      </c>
      <c r="E567" s="119">
        <v>99508.791799999992</v>
      </c>
      <c r="F567" s="119">
        <v>60487.598333333328</v>
      </c>
      <c r="G567" s="119">
        <v>86.79083333333331</v>
      </c>
      <c r="H567" s="119">
        <v>1016.3482147999999</v>
      </c>
      <c r="I567" s="119">
        <v>1095.1459620999999</v>
      </c>
      <c r="J567" s="119">
        <v>0</v>
      </c>
      <c r="K567" s="119">
        <f t="shared" si="32"/>
        <v>624394.92564183346</v>
      </c>
      <c r="L567" s="119">
        <v>995943.9883333334</v>
      </c>
      <c r="M567" s="119">
        <f t="shared" si="33"/>
        <v>1620338.9139751669</v>
      </c>
      <c r="N567" s="133">
        <v>176675.19800606664</v>
      </c>
      <c r="O567" s="119">
        <v>181379.79066666667</v>
      </c>
      <c r="P567" s="119">
        <v>93376.800000000032</v>
      </c>
      <c r="Q567" s="119">
        <v>99508.791799999992</v>
      </c>
      <c r="R567" s="119">
        <v>60487.598333333328</v>
      </c>
      <c r="S567" s="119">
        <v>86.79083333333331</v>
      </c>
      <c r="T567" s="119">
        <v>1016.3482147999999</v>
      </c>
      <c r="U567" s="119">
        <v>1095.1459620999999</v>
      </c>
      <c r="V567" s="119">
        <v>0</v>
      </c>
      <c r="W567" s="119">
        <f t="shared" si="34"/>
        <v>613626.46381630015</v>
      </c>
      <c r="X567" s="119">
        <v>995943.9883333334</v>
      </c>
      <c r="Y567" s="134">
        <f t="shared" si="35"/>
        <v>1609570.4521496336</v>
      </c>
    </row>
    <row r="568" spans="1:25" s="116" customFormat="1" ht="13" x14ac:dyDescent="0.3">
      <c r="A568" s="116">
        <v>563</v>
      </c>
      <c r="B568" s="116" t="s">
        <v>42</v>
      </c>
      <c r="C568" s="133">
        <v>468936.35071845679</v>
      </c>
      <c r="D568" s="119">
        <v>174230.03670242653</v>
      </c>
      <c r="E568" s="119">
        <v>125111.98126666665</v>
      </c>
      <c r="F568" s="119">
        <v>89063.560000000012</v>
      </c>
      <c r="G568" s="119">
        <v>122.05250000000001</v>
      </c>
      <c r="H568" s="119">
        <v>1422.26077265</v>
      </c>
      <c r="I568" s="119">
        <v>1392.9453840666672</v>
      </c>
      <c r="J568" s="119">
        <v>0</v>
      </c>
      <c r="K568" s="119">
        <f t="shared" si="32"/>
        <v>860279.18734426668</v>
      </c>
      <c r="L568" s="119">
        <v>1433429.9058333335</v>
      </c>
      <c r="M568" s="119">
        <f t="shared" si="33"/>
        <v>2293709.0931776003</v>
      </c>
      <c r="N568" s="133">
        <v>247236.33097899167</v>
      </c>
      <c r="O568" s="119">
        <v>260247.64433333333</v>
      </c>
      <c r="P568" s="119">
        <v>119461.91954999999</v>
      </c>
      <c r="Q568" s="119">
        <v>125111.98126666665</v>
      </c>
      <c r="R568" s="119">
        <v>89063.560000000012</v>
      </c>
      <c r="S568" s="119">
        <v>122.05250000000001</v>
      </c>
      <c r="T568" s="119">
        <v>1422.26077265</v>
      </c>
      <c r="U568" s="119">
        <v>1392.9453840666672</v>
      </c>
      <c r="V568" s="119">
        <v>0</v>
      </c>
      <c r="W568" s="119">
        <f t="shared" si="34"/>
        <v>844058.69478570833</v>
      </c>
      <c r="X568" s="119">
        <v>1433429.9058333335</v>
      </c>
      <c r="Y568" s="134">
        <f t="shared" si="35"/>
        <v>2277488.6006190418</v>
      </c>
    </row>
    <row r="569" spans="1:25" s="116" customFormat="1" ht="13" x14ac:dyDescent="0.3">
      <c r="A569" s="116">
        <v>564</v>
      </c>
      <c r="B569" s="116" t="s">
        <v>42</v>
      </c>
      <c r="C569" s="133">
        <v>120444.7565327285</v>
      </c>
      <c r="D569" s="119">
        <v>44912.3238334665</v>
      </c>
      <c r="E569" s="119">
        <v>61916.300773400006</v>
      </c>
      <c r="F569" s="119">
        <v>21252.649166666666</v>
      </c>
      <c r="G569" s="119">
        <v>32.260000000000005</v>
      </c>
      <c r="H569" s="119">
        <v>374.64181438499992</v>
      </c>
      <c r="I569" s="119">
        <v>445.42004866666662</v>
      </c>
      <c r="J569" s="119">
        <v>0</v>
      </c>
      <c r="K569" s="119">
        <f t="shared" si="32"/>
        <v>249378.35216931332</v>
      </c>
      <c r="L569" s="119">
        <v>359308.14666666667</v>
      </c>
      <c r="M569" s="119">
        <f t="shared" si="33"/>
        <v>608686.49883597996</v>
      </c>
      <c r="N569" s="133">
        <v>65125.235400592501</v>
      </c>
      <c r="O569" s="119">
        <v>66733.896333333323</v>
      </c>
      <c r="P569" s="119">
        <v>30709.269083399999</v>
      </c>
      <c r="Q569" s="119">
        <v>61916.300773400006</v>
      </c>
      <c r="R569" s="119">
        <v>21252.649166666666</v>
      </c>
      <c r="S569" s="119">
        <v>32.260000000000005</v>
      </c>
      <c r="T569" s="119">
        <v>374.64181438499992</v>
      </c>
      <c r="U569" s="119">
        <v>445.42004866666662</v>
      </c>
      <c r="V569" s="119">
        <v>0</v>
      </c>
      <c r="W569" s="119">
        <f t="shared" si="34"/>
        <v>246589.67262044415</v>
      </c>
      <c r="X569" s="119">
        <v>359308.14666666667</v>
      </c>
      <c r="Y569" s="134">
        <f t="shared" si="35"/>
        <v>605897.81928711082</v>
      </c>
    </row>
  </sheetData>
  <mergeCells count="5">
    <mergeCell ref="A3:V3"/>
    <mergeCell ref="C4:M4"/>
    <mergeCell ref="N4:X4"/>
    <mergeCell ref="A1:Y1"/>
    <mergeCell ref="A2:Y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704D6-5C54-4803-8ACF-04822D65BA2B}">
  <dimension ref="A1:O51"/>
  <sheetViews>
    <sheetView topLeftCell="A10" workbookViewId="0">
      <selection activeCell="K7" sqref="K7"/>
    </sheetView>
  </sheetViews>
  <sheetFormatPr defaultRowHeight="14.5" x14ac:dyDescent="0.35"/>
  <cols>
    <col min="1" max="1" width="24" customWidth="1"/>
    <col min="2" max="2" width="20" customWidth="1"/>
  </cols>
  <sheetData>
    <row r="1" spans="1:15" x14ac:dyDescent="0.35">
      <c r="A1" s="8" t="s">
        <v>183</v>
      </c>
      <c r="B1" s="32"/>
      <c r="C1" s="32"/>
      <c r="D1" s="32"/>
      <c r="E1" s="32"/>
      <c r="F1" s="32"/>
      <c r="G1" s="32"/>
      <c r="H1" s="32"/>
      <c r="I1" s="32"/>
      <c r="J1" s="32"/>
      <c r="K1" s="32"/>
      <c r="L1" s="32"/>
      <c r="M1" s="32"/>
      <c r="N1" s="32"/>
      <c r="O1" s="55"/>
    </row>
    <row r="2" spans="1:15" x14ac:dyDescent="0.35">
      <c r="A2" s="32" t="s">
        <v>188</v>
      </c>
      <c r="B2" s="32"/>
      <c r="C2" s="32"/>
      <c r="D2" s="32"/>
      <c r="E2" s="32"/>
      <c r="F2" s="32"/>
      <c r="G2" s="32"/>
      <c r="H2" s="32"/>
      <c r="I2" s="32"/>
      <c r="J2" s="32"/>
      <c r="K2" s="32"/>
      <c r="L2" s="32"/>
      <c r="M2" s="32"/>
      <c r="N2" s="32"/>
      <c r="O2" s="56"/>
    </row>
    <row r="3" spans="1:15" x14ac:dyDescent="0.35">
      <c r="A3" s="18"/>
      <c r="B3" s="18"/>
      <c r="C3" s="9"/>
      <c r="D3" s="9"/>
      <c r="E3" s="9"/>
      <c r="F3" s="9"/>
      <c r="G3" s="9"/>
      <c r="H3" s="9"/>
      <c r="I3" s="9"/>
      <c r="J3" s="9"/>
      <c r="K3" s="9"/>
      <c r="L3" s="9"/>
      <c r="M3" s="9"/>
      <c r="N3" s="9"/>
      <c r="O3" s="9"/>
    </row>
    <row r="4" spans="1:15" x14ac:dyDescent="0.35">
      <c r="A4" s="9"/>
      <c r="B4" s="9"/>
      <c r="C4" s="57" t="s">
        <v>111</v>
      </c>
      <c r="D4" s="57"/>
      <c r="E4" s="57"/>
      <c r="F4" s="9"/>
      <c r="G4" s="57" t="s">
        <v>112</v>
      </c>
      <c r="H4" s="57"/>
      <c r="I4" s="57"/>
      <c r="J4" s="9"/>
      <c r="K4" s="57" t="s">
        <v>113</v>
      </c>
      <c r="L4" s="57"/>
      <c r="M4" s="57"/>
      <c r="N4" s="9"/>
      <c r="O4" s="128" t="s">
        <v>45</v>
      </c>
    </row>
    <row r="5" spans="1:15" x14ac:dyDescent="0.35">
      <c r="A5" s="9"/>
      <c r="B5" s="9"/>
      <c r="C5" s="58" t="s">
        <v>114</v>
      </c>
      <c r="D5" s="58" t="s">
        <v>115</v>
      </c>
      <c r="E5" s="58" t="s">
        <v>116</v>
      </c>
      <c r="F5" s="9"/>
      <c r="G5" s="58" t="s">
        <v>114</v>
      </c>
      <c r="H5" s="58" t="s">
        <v>115</v>
      </c>
      <c r="I5" s="58" t="s">
        <v>116</v>
      </c>
      <c r="J5" s="9"/>
      <c r="K5" s="58" t="s">
        <v>114</v>
      </c>
      <c r="L5" s="58" t="s">
        <v>115</v>
      </c>
      <c r="M5" s="58" t="s">
        <v>116</v>
      </c>
      <c r="N5" s="9"/>
      <c r="O5" s="129" t="s">
        <v>117</v>
      </c>
    </row>
    <row r="6" spans="1:15" x14ac:dyDescent="0.35">
      <c r="A6" s="9"/>
      <c r="B6" s="9"/>
      <c r="C6" s="59" t="s">
        <v>118</v>
      </c>
      <c r="D6" s="59" t="s">
        <v>1</v>
      </c>
      <c r="E6" s="59" t="s">
        <v>1</v>
      </c>
      <c r="F6" s="9"/>
      <c r="G6" s="59" t="s">
        <v>118</v>
      </c>
      <c r="H6" s="59" t="s">
        <v>1</v>
      </c>
      <c r="I6" s="59" t="s">
        <v>1</v>
      </c>
      <c r="J6" s="9"/>
      <c r="K6" s="59" t="s">
        <v>118</v>
      </c>
      <c r="L6" s="59" t="s">
        <v>1</v>
      </c>
      <c r="M6" s="59" t="s">
        <v>1</v>
      </c>
      <c r="N6" s="9"/>
      <c r="O6" s="130" t="s">
        <v>80</v>
      </c>
    </row>
    <row r="7" spans="1:15" x14ac:dyDescent="0.35">
      <c r="A7" s="9"/>
      <c r="B7" s="76"/>
      <c r="C7" s="60"/>
      <c r="D7" s="60"/>
      <c r="E7" s="75"/>
      <c r="F7" s="81"/>
      <c r="G7" s="60"/>
      <c r="H7" s="60"/>
      <c r="I7" s="75"/>
      <c r="J7" s="81"/>
      <c r="K7" s="60"/>
      <c r="L7" s="60"/>
      <c r="M7" s="75"/>
      <c r="N7" s="9"/>
      <c r="O7" s="159"/>
    </row>
    <row r="8" spans="1:15" x14ac:dyDescent="0.35">
      <c r="A8" s="61" t="s">
        <v>119</v>
      </c>
      <c r="B8" s="72"/>
      <c r="C8" s="61"/>
      <c r="D8" s="61"/>
      <c r="E8" s="72"/>
      <c r="F8" s="82"/>
      <c r="G8" s="61"/>
      <c r="H8" s="61"/>
      <c r="I8" s="72"/>
      <c r="J8" s="82"/>
      <c r="K8" s="61"/>
      <c r="L8" s="61"/>
      <c r="M8" s="72"/>
      <c r="N8" s="61"/>
      <c r="O8" s="82"/>
    </row>
    <row r="9" spans="1:15" x14ac:dyDescent="0.35">
      <c r="A9" s="62" t="s">
        <v>120</v>
      </c>
      <c r="B9" s="77"/>
      <c r="C9" s="63">
        <v>0</v>
      </c>
      <c r="D9" s="63">
        <v>0</v>
      </c>
      <c r="E9" s="73">
        <v>0</v>
      </c>
      <c r="F9" s="83"/>
      <c r="G9" s="63">
        <v>0</v>
      </c>
      <c r="H9" s="63">
        <v>0</v>
      </c>
      <c r="I9" s="73">
        <v>0</v>
      </c>
      <c r="J9" s="83"/>
      <c r="K9" s="63">
        <v>0</v>
      </c>
      <c r="L9" s="63">
        <v>1</v>
      </c>
      <c r="M9" s="73">
        <v>0</v>
      </c>
      <c r="N9" s="63"/>
      <c r="O9" s="83">
        <v>1</v>
      </c>
    </row>
    <row r="10" spans="1:15" x14ac:dyDescent="0.35">
      <c r="A10" s="64" t="s">
        <v>52</v>
      </c>
      <c r="B10" s="78"/>
      <c r="C10" s="63">
        <v>0</v>
      </c>
      <c r="D10" s="63">
        <v>0</v>
      </c>
      <c r="E10" s="73">
        <v>0</v>
      </c>
      <c r="F10" s="84"/>
      <c r="G10" s="63">
        <v>0</v>
      </c>
      <c r="H10" s="63">
        <v>0</v>
      </c>
      <c r="I10" s="73">
        <v>0</v>
      </c>
      <c r="J10" s="83"/>
      <c r="K10" s="63">
        <v>0</v>
      </c>
      <c r="L10" s="63">
        <v>0.41170000000000001</v>
      </c>
      <c r="M10" s="73">
        <v>0</v>
      </c>
      <c r="N10" s="65"/>
      <c r="O10" s="84"/>
    </row>
    <row r="11" spans="1:15" x14ac:dyDescent="0.35">
      <c r="A11" s="66" t="s">
        <v>121</v>
      </c>
      <c r="B11" s="79"/>
      <c r="C11" s="63">
        <v>0</v>
      </c>
      <c r="D11" s="63">
        <v>0</v>
      </c>
      <c r="E11" s="73">
        <v>0</v>
      </c>
      <c r="F11" s="84"/>
      <c r="G11" s="63">
        <v>0</v>
      </c>
      <c r="H11" s="63">
        <v>0</v>
      </c>
      <c r="I11" s="73">
        <v>0</v>
      </c>
      <c r="J11" s="83"/>
      <c r="K11" s="63">
        <v>0</v>
      </c>
      <c r="L11" s="63">
        <v>0.3946491478301955</v>
      </c>
      <c r="M11" s="73">
        <v>0</v>
      </c>
      <c r="N11" s="67"/>
      <c r="O11" s="160"/>
    </row>
    <row r="12" spans="1:15" x14ac:dyDescent="0.35">
      <c r="A12" s="9" t="s">
        <v>128</v>
      </c>
      <c r="B12" s="76"/>
      <c r="C12" s="63">
        <v>0</v>
      </c>
      <c r="D12" s="63">
        <v>0</v>
      </c>
      <c r="E12" s="73">
        <v>0</v>
      </c>
      <c r="F12" s="84"/>
      <c r="G12" s="63">
        <v>0</v>
      </c>
      <c r="H12" s="63">
        <v>0</v>
      </c>
      <c r="I12" s="73">
        <v>0</v>
      </c>
      <c r="J12" s="83"/>
      <c r="K12" s="63">
        <v>0</v>
      </c>
      <c r="L12" s="63">
        <v>3084.2972554240005</v>
      </c>
      <c r="M12" s="73">
        <v>0</v>
      </c>
      <c r="N12" s="63"/>
      <c r="O12" s="83"/>
    </row>
    <row r="13" spans="1:15" x14ac:dyDescent="0.35">
      <c r="A13" s="9" t="s">
        <v>175</v>
      </c>
      <c r="B13" s="76"/>
      <c r="C13" s="63">
        <v>0</v>
      </c>
      <c r="D13" s="63">
        <v>0</v>
      </c>
      <c r="E13" s="73">
        <v>0</v>
      </c>
      <c r="F13" s="84"/>
      <c r="G13" s="63">
        <v>0</v>
      </c>
      <c r="H13" s="63">
        <v>0</v>
      </c>
      <c r="I13" s="73">
        <v>0</v>
      </c>
      <c r="J13" s="83"/>
      <c r="K13" s="63">
        <v>0</v>
      </c>
      <c r="L13" s="63">
        <v>3665.548501605334</v>
      </c>
      <c r="M13" s="73">
        <v>0</v>
      </c>
      <c r="N13" s="63"/>
      <c r="O13" s="83"/>
    </row>
    <row r="14" spans="1:15" x14ac:dyDescent="0.35">
      <c r="A14" s="68" t="s">
        <v>122</v>
      </c>
      <c r="B14" s="80"/>
      <c r="C14" s="63">
        <v>0</v>
      </c>
      <c r="D14" s="63">
        <v>0</v>
      </c>
      <c r="E14" s="73">
        <v>0</v>
      </c>
      <c r="F14" s="84"/>
      <c r="G14" s="63">
        <v>0</v>
      </c>
      <c r="H14" s="63">
        <v>0</v>
      </c>
      <c r="I14" s="73">
        <v>0</v>
      </c>
      <c r="J14" s="83"/>
      <c r="K14" s="63">
        <v>0</v>
      </c>
      <c r="L14" s="63">
        <v>581.2512461813335</v>
      </c>
      <c r="M14" s="73">
        <v>0</v>
      </c>
      <c r="N14" s="63"/>
      <c r="O14" s="83"/>
    </row>
    <row r="15" spans="1:15" x14ac:dyDescent="0.35">
      <c r="A15" s="68" t="s">
        <v>123</v>
      </c>
      <c r="B15" s="80"/>
      <c r="C15" s="63">
        <v>0</v>
      </c>
      <c r="D15" s="63">
        <v>0</v>
      </c>
      <c r="E15" s="73">
        <v>0</v>
      </c>
      <c r="F15" s="84"/>
      <c r="G15" s="63">
        <v>0</v>
      </c>
      <c r="H15" s="63">
        <v>0</v>
      </c>
      <c r="I15" s="73">
        <v>0</v>
      </c>
      <c r="J15" s="83"/>
      <c r="K15" s="63">
        <v>0</v>
      </c>
      <c r="L15" s="152">
        <v>0.18845500224051151</v>
      </c>
      <c r="M15" s="73">
        <v>0</v>
      </c>
      <c r="N15" s="67"/>
      <c r="O15" s="160"/>
    </row>
    <row r="16" spans="1:15" x14ac:dyDescent="0.35">
      <c r="A16" s="68"/>
      <c r="B16" s="80"/>
      <c r="C16" s="69"/>
      <c r="D16" s="69"/>
      <c r="E16" s="74"/>
      <c r="F16" s="85"/>
      <c r="G16" s="70"/>
      <c r="H16" s="69"/>
      <c r="I16" s="74"/>
      <c r="J16" s="85"/>
      <c r="K16" s="69"/>
      <c r="L16" s="69"/>
      <c r="M16" s="74"/>
      <c r="N16" s="69"/>
      <c r="O16" s="85"/>
    </row>
    <row r="17" spans="1:15" x14ac:dyDescent="0.35">
      <c r="A17" s="61" t="s">
        <v>124</v>
      </c>
      <c r="B17" s="72"/>
      <c r="C17" s="61"/>
      <c r="D17" s="61"/>
      <c r="E17" s="72"/>
      <c r="F17" s="82"/>
      <c r="G17" s="71"/>
      <c r="H17" s="61"/>
      <c r="I17" s="72"/>
      <c r="J17" s="82"/>
      <c r="K17" s="61"/>
      <c r="L17" s="61"/>
      <c r="M17" s="72"/>
      <c r="N17" s="61"/>
      <c r="O17" s="82"/>
    </row>
    <row r="18" spans="1:15" x14ac:dyDescent="0.35">
      <c r="A18" s="62" t="s">
        <v>120</v>
      </c>
      <c r="B18" s="77"/>
      <c r="C18" s="63">
        <v>0</v>
      </c>
      <c r="D18" s="63">
        <v>0</v>
      </c>
      <c r="E18" s="73">
        <v>0</v>
      </c>
      <c r="F18" s="83"/>
      <c r="G18" s="63">
        <v>0</v>
      </c>
      <c r="H18" s="63">
        <v>0</v>
      </c>
      <c r="I18" s="73">
        <v>1</v>
      </c>
      <c r="J18" s="83"/>
      <c r="K18" s="63">
        <v>1</v>
      </c>
      <c r="L18" s="63">
        <v>0</v>
      </c>
      <c r="M18" s="73">
        <v>0</v>
      </c>
      <c r="N18" s="63"/>
      <c r="O18" s="83">
        <v>2</v>
      </c>
    </row>
    <row r="19" spans="1:15" x14ac:dyDescent="0.35">
      <c r="A19" s="64" t="s">
        <v>52</v>
      </c>
      <c r="B19" s="78"/>
      <c r="C19" s="63">
        <v>0</v>
      </c>
      <c r="D19" s="63">
        <v>0</v>
      </c>
      <c r="E19" s="73">
        <v>0</v>
      </c>
      <c r="F19" s="84"/>
      <c r="G19" s="63">
        <v>0</v>
      </c>
      <c r="H19" s="63">
        <v>0</v>
      </c>
      <c r="I19" s="73">
        <v>15.448964666666669</v>
      </c>
      <c r="J19" s="83"/>
      <c r="K19" s="63">
        <v>11.823300000000001</v>
      </c>
      <c r="L19" s="63">
        <v>0</v>
      </c>
      <c r="M19" s="73">
        <v>0</v>
      </c>
      <c r="N19" s="65"/>
      <c r="O19" s="84"/>
    </row>
    <row r="20" spans="1:15" x14ac:dyDescent="0.35">
      <c r="A20" s="66" t="s">
        <v>121</v>
      </c>
      <c r="B20" s="79"/>
      <c r="C20" s="63">
        <v>0</v>
      </c>
      <c r="D20" s="63">
        <v>0</v>
      </c>
      <c r="E20" s="73">
        <v>0</v>
      </c>
      <c r="F20" s="84"/>
      <c r="G20" s="63">
        <v>0</v>
      </c>
      <c r="H20" s="63">
        <v>0</v>
      </c>
      <c r="I20" s="153">
        <v>0.64470446627236888</v>
      </c>
      <c r="J20" s="83"/>
      <c r="K20" s="152">
        <v>0.43545171611620487</v>
      </c>
      <c r="L20" s="63">
        <v>0</v>
      </c>
      <c r="M20" s="73">
        <v>0</v>
      </c>
      <c r="N20" s="67"/>
      <c r="O20" s="160"/>
    </row>
    <row r="21" spans="1:15" x14ac:dyDescent="0.35">
      <c r="A21" s="9" t="s">
        <v>128</v>
      </c>
      <c r="B21" s="76"/>
      <c r="C21" s="63">
        <v>0</v>
      </c>
      <c r="D21" s="63">
        <v>0</v>
      </c>
      <c r="E21" s="73">
        <v>0</v>
      </c>
      <c r="F21" s="84"/>
      <c r="G21" s="63">
        <v>0</v>
      </c>
      <c r="H21" s="63">
        <v>0</v>
      </c>
      <c r="I21" s="73">
        <v>222043.73907026663</v>
      </c>
      <c r="J21" s="83"/>
      <c r="K21" s="63">
        <v>88063.137561733325</v>
      </c>
      <c r="L21" s="63">
        <v>0</v>
      </c>
      <c r="M21" s="73">
        <v>0</v>
      </c>
      <c r="N21" s="63"/>
      <c r="O21" s="83"/>
    </row>
    <row r="22" spans="1:15" x14ac:dyDescent="0.35">
      <c r="A22" s="9" t="s">
        <v>175</v>
      </c>
      <c r="B22" s="76"/>
      <c r="C22" s="63">
        <v>0</v>
      </c>
      <c r="D22" s="63">
        <v>0</v>
      </c>
      <c r="E22" s="73">
        <v>0</v>
      </c>
      <c r="F22" s="84"/>
      <c r="G22" s="63">
        <v>0</v>
      </c>
      <c r="H22" s="63">
        <v>0</v>
      </c>
      <c r="I22" s="73">
        <v>246526.69926630004</v>
      </c>
      <c r="J22" s="83"/>
      <c r="K22" s="63">
        <v>107685.19616519999</v>
      </c>
      <c r="L22" s="63">
        <v>0</v>
      </c>
      <c r="M22" s="73">
        <v>0</v>
      </c>
      <c r="N22" s="63"/>
      <c r="O22" s="83"/>
    </row>
    <row r="23" spans="1:15" x14ac:dyDescent="0.35">
      <c r="A23" s="68" t="s">
        <v>122</v>
      </c>
      <c r="B23" s="80"/>
      <c r="C23" s="63">
        <v>0</v>
      </c>
      <c r="D23" s="63">
        <v>0</v>
      </c>
      <c r="E23" s="73">
        <v>0</v>
      </c>
      <c r="F23" s="84"/>
      <c r="G23" s="63">
        <v>0</v>
      </c>
      <c r="H23" s="63">
        <v>0</v>
      </c>
      <c r="I23" s="73">
        <v>24482.960196033411</v>
      </c>
      <c r="J23" s="83"/>
      <c r="K23" s="63">
        <v>19622.058603466663</v>
      </c>
      <c r="L23" s="63">
        <v>0</v>
      </c>
      <c r="M23" s="73">
        <v>0</v>
      </c>
      <c r="N23" s="63"/>
      <c r="O23" s="83"/>
    </row>
    <row r="24" spans="1:15" x14ac:dyDescent="0.35">
      <c r="A24" s="68" t="s">
        <v>123</v>
      </c>
      <c r="B24" s="80"/>
      <c r="C24" s="63">
        <v>0</v>
      </c>
      <c r="D24" s="63">
        <v>0</v>
      </c>
      <c r="E24" s="73">
        <v>0</v>
      </c>
      <c r="F24" s="84"/>
      <c r="G24" s="63">
        <v>0</v>
      </c>
      <c r="H24" s="63">
        <v>0</v>
      </c>
      <c r="I24" s="153">
        <v>0.11026188037792717</v>
      </c>
      <c r="J24" s="83"/>
      <c r="K24" s="152">
        <v>0.2228180728822132</v>
      </c>
      <c r="L24" s="63">
        <v>0</v>
      </c>
      <c r="M24" s="73">
        <v>0</v>
      </c>
      <c r="N24" s="67"/>
      <c r="O24" s="160"/>
    </row>
    <row r="25" spans="1:15" x14ac:dyDescent="0.35">
      <c r="A25" s="68"/>
      <c r="B25" s="80"/>
      <c r="C25" s="69"/>
      <c r="D25" s="69"/>
      <c r="E25" s="74"/>
      <c r="F25" s="85"/>
      <c r="G25" s="70"/>
      <c r="H25" s="69"/>
      <c r="I25" s="74"/>
      <c r="J25" s="85"/>
      <c r="K25" s="69"/>
      <c r="L25" s="69"/>
      <c r="M25" s="74"/>
      <c r="N25" s="69"/>
      <c r="O25" s="85"/>
    </row>
    <row r="26" spans="1:15" x14ac:dyDescent="0.35">
      <c r="A26" s="61" t="s">
        <v>125</v>
      </c>
      <c r="B26" s="72"/>
      <c r="C26" s="61"/>
      <c r="D26" s="61"/>
      <c r="E26" s="72"/>
      <c r="F26" s="82"/>
      <c r="G26" s="71"/>
      <c r="H26" s="61"/>
      <c r="I26" s="72"/>
      <c r="J26" s="82"/>
      <c r="K26" s="61"/>
      <c r="L26" s="61"/>
      <c r="M26" s="72"/>
      <c r="N26" s="61"/>
      <c r="O26" s="82"/>
    </row>
    <row r="27" spans="1:15" x14ac:dyDescent="0.35">
      <c r="A27" s="62" t="s">
        <v>120</v>
      </c>
      <c r="B27" s="77"/>
      <c r="C27" s="63">
        <v>0</v>
      </c>
      <c r="D27" s="63">
        <v>0</v>
      </c>
      <c r="E27" s="73">
        <v>0</v>
      </c>
      <c r="F27" s="83"/>
      <c r="G27" s="63">
        <v>0</v>
      </c>
      <c r="H27" s="63">
        <v>0</v>
      </c>
      <c r="I27" s="73">
        <v>2</v>
      </c>
      <c r="J27" s="83"/>
      <c r="K27" s="63">
        <v>1</v>
      </c>
      <c r="L27" s="63">
        <v>0</v>
      </c>
      <c r="M27" s="73">
        <v>0</v>
      </c>
      <c r="N27" s="63"/>
      <c r="O27" s="83">
        <v>3</v>
      </c>
    </row>
    <row r="28" spans="1:15" x14ac:dyDescent="0.35">
      <c r="A28" s="64" t="s">
        <v>52</v>
      </c>
      <c r="B28" s="78"/>
      <c r="C28" s="63">
        <v>0</v>
      </c>
      <c r="D28" s="63">
        <v>0</v>
      </c>
      <c r="E28" s="73">
        <v>0</v>
      </c>
      <c r="F28" s="84"/>
      <c r="G28" s="63">
        <v>0</v>
      </c>
      <c r="H28" s="63">
        <v>0</v>
      </c>
      <c r="I28" s="73">
        <v>28.117292333333332</v>
      </c>
      <c r="J28" s="83"/>
      <c r="K28" s="63">
        <v>23.746936000000005</v>
      </c>
      <c r="L28" s="63">
        <v>0</v>
      </c>
      <c r="M28" s="73">
        <v>0</v>
      </c>
      <c r="N28" s="65"/>
      <c r="O28" s="84"/>
    </row>
    <row r="29" spans="1:15" x14ac:dyDescent="0.35">
      <c r="A29" s="66" t="s">
        <v>121</v>
      </c>
      <c r="B29" s="79"/>
      <c r="C29" s="63">
        <v>0</v>
      </c>
      <c r="D29" s="63">
        <v>0</v>
      </c>
      <c r="E29" s="73">
        <v>0</v>
      </c>
      <c r="F29" s="84"/>
      <c r="G29" s="63">
        <v>0</v>
      </c>
      <c r="H29" s="63">
        <v>0</v>
      </c>
      <c r="I29" s="153">
        <v>0.72600717694240835</v>
      </c>
      <c r="J29" s="83"/>
      <c r="K29" s="152">
        <v>0.46534362997473822</v>
      </c>
      <c r="L29" s="63">
        <v>0</v>
      </c>
      <c r="M29" s="73">
        <v>0</v>
      </c>
      <c r="N29" s="67"/>
      <c r="O29" s="160"/>
    </row>
    <row r="30" spans="1:15" x14ac:dyDescent="0.35">
      <c r="A30" s="9" t="s">
        <v>128</v>
      </c>
      <c r="B30" s="76"/>
      <c r="C30" s="63">
        <v>0</v>
      </c>
      <c r="D30" s="63">
        <v>0</v>
      </c>
      <c r="E30" s="73">
        <v>0</v>
      </c>
      <c r="F30" s="84"/>
      <c r="G30" s="63">
        <v>0</v>
      </c>
      <c r="H30" s="63">
        <v>0</v>
      </c>
      <c r="I30" s="73">
        <v>335475.92677200004</v>
      </c>
      <c r="J30" s="83"/>
      <c r="K30" s="63">
        <v>246951.05609863999</v>
      </c>
      <c r="L30" s="63">
        <v>0</v>
      </c>
      <c r="M30" s="73">
        <v>0</v>
      </c>
      <c r="N30" s="63"/>
      <c r="O30" s="83"/>
    </row>
    <row r="31" spans="1:15" x14ac:dyDescent="0.35">
      <c r="A31" s="9" t="s">
        <v>175</v>
      </c>
      <c r="B31" s="76"/>
      <c r="C31" s="63">
        <v>0</v>
      </c>
      <c r="D31" s="63">
        <v>0</v>
      </c>
      <c r="E31" s="73">
        <v>0</v>
      </c>
      <c r="F31" s="84"/>
      <c r="G31" s="63">
        <v>0</v>
      </c>
      <c r="H31" s="63">
        <v>0</v>
      </c>
      <c r="I31" s="73">
        <v>410853.03013035416</v>
      </c>
      <c r="J31" s="83"/>
      <c r="K31" s="63">
        <v>274527.1357222533</v>
      </c>
      <c r="L31" s="63">
        <v>0</v>
      </c>
      <c r="M31" s="73">
        <v>0</v>
      </c>
      <c r="N31" s="63"/>
      <c r="O31" s="83"/>
    </row>
    <row r="32" spans="1:15" x14ac:dyDescent="0.35">
      <c r="A32" s="68" t="s">
        <v>122</v>
      </c>
      <c r="B32" s="80"/>
      <c r="C32" s="63">
        <v>0</v>
      </c>
      <c r="D32" s="63">
        <v>0</v>
      </c>
      <c r="E32" s="73">
        <v>0</v>
      </c>
      <c r="F32" s="84"/>
      <c r="G32" s="63">
        <v>0</v>
      </c>
      <c r="H32" s="63">
        <v>0</v>
      </c>
      <c r="I32" s="73">
        <v>75377.103358354158</v>
      </c>
      <c r="J32" s="83"/>
      <c r="K32" s="63">
        <v>27576.079623613303</v>
      </c>
      <c r="L32" s="63">
        <v>0</v>
      </c>
      <c r="M32" s="73">
        <v>0</v>
      </c>
      <c r="N32" s="63"/>
      <c r="O32" s="83"/>
    </row>
    <row r="33" spans="1:15" x14ac:dyDescent="0.35">
      <c r="A33" s="68" t="s">
        <v>123</v>
      </c>
      <c r="B33" s="80"/>
      <c r="C33" s="63">
        <v>0</v>
      </c>
      <c r="D33" s="63">
        <v>0</v>
      </c>
      <c r="E33" s="73">
        <v>0</v>
      </c>
      <c r="F33" s="84"/>
      <c r="G33" s="63">
        <v>0</v>
      </c>
      <c r="H33" s="63">
        <v>0</v>
      </c>
      <c r="I33" s="153">
        <v>0.23207206194826652</v>
      </c>
      <c r="J33" s="83"/>
      <c r="K33" s="152">
        <v>0.11166617409645153</v>
      </c>
      <c r="L33" s="63">
        <v>0</v>
      </c>
      <c r="M33" s="63">
        <v>0</v>
      </c>
      <c r="N33" s="160"/>
      <c r="O33" s="160"/>
    </row>
    <row r="34" spans="1:15" x14ac:dyDescent="0.35">
      <c r="A34" s="68"/>
      <c r="B34" s="80"/>
      <c r="C34" s="69"/>
      <c r="D34" s="69"/>
      <c r="E34" s="74"/>
      <c r="F34" s="85"/>
      <c r="G34" s="70"/>
      <c r="H34" s="69"/>
      <c r="I34" s="74"/>
      <c r="J34" s="85"/>
      <c r="K34" s="69"/>
      <c r="L34" s="69"/>
      <c r="M34" s="74"/>
      <c r="N34" s="69"/>
      <c r="O34" s="85"/>
    </row>
    <row r="35" spans="1:15" x14ac:dyDescent="0.35">
      <c r="A35" s="61" t="s">
        <v>126</v>
      </c>
      <c r="B35" s="72"/>
      <c r="C35" s="61"/>
      <c r="D35" s="61"/>
      <c r="E35" s="72"/>
      <c r="F35" s="82"/>
      <c r="G35" s="71"/>
      <c r="H35" s="61"/>
      <c r="I35" s="72"/>
      <c r="J35" s="82"/>
      <c r="K35" s="61"/>
      <c r="L35" s="61"/>
      <c r="M35" s="72"/>
      <c r="N35" s="61"/>
      <c r="O35" s="82"/>
    </row>
    <row r="36" spans="1:15" x14ac:dyDescent="0.35">
      <c r="A36" s="62" t="s">
        <v>120</v>
      </c>
      <c r="B36" s="77"/>
      <c r="C36" s="63">
        <v>0</v>
      </c>
      <c r="D36" s="63">
        <v>0</v>
      </c>
      <c r="E36" s="73">
        <v>0</v>
      </c>
      <c r="F36" s="83"/>
      <c r="G36" s="63">
        <v>2</v>
      </c>
      <c r="H36" s="63">
        <v>0</v>
      </c>
      <c r="I36" s="73">
        <v>2</v>
      </c>
      <c r="J36" s="83"/>
      <c r="K36" s="63">
        <v>0</v>
      </c>
      <c r="L36" s="63">
        <v>0</v>
      </c>
      <c r="M36" s="73">
        <v>1</v>
      </c>
      <c r="N36" s="63"/>
      <c r="O36" s="83">
        <v>5</v>
      </c>
    </row>
    <row r="37" spans="1:15" x14ac:dyDescent="0.35">
      <c r="A37" s="64" t="s">
        <v>52</v>
      </c>
      <c r="B37" s="78"/>
      <c r="C37" s="63">
        <v>0</v>
      </c>
      <c r="D37" s="63">
        <v>0</v>
      </c>
      <c r="E37" s="73">
        <v>0</v>
      </c>
      <c r="F37" s="84"/>
      <c r="G37" s="63">
        <v>88.309145000000001</v>
      </c>
      <c r="H37" s="63">
        <v>0</v>
      </c>
      <c r="I37" s="73">
        <v>58.326989166666664</v>
      </c>
      <c r="J37" s="83"/>
      <c r="K37" s="63">
        <v>0</v>
      </c>
      <c r="L37" s="63">
        <v>0</v>
      </c>
      <c r="M37" s="73">
        <v>59.752679999999998</v>
      </c>
      <c r="N37" s="65"/>
      <c r="O37" s="84"/>
    </row>
    <row r="38" spans="1:15" x14ac:dyDescent="0.35">
      <c r="A38" s="66" t="s">
        <v>121</v>
      </c>
      <c r="B38" s="79"/>
      <c r="C38" s="63">
        <v>0</v>
      </c>
      <c r="D38" s="63">
        <v>0</v>
      </c>
      <c r="E38" s="73">
        <v>0</v>
      </c>
      <c r="F38" s="84"/>
      <c r="G38" s="152">
        <v>0.5809118538077358</v>
      </c>
      <c r="H38" s="63">
        <v>0</v>
      </c>
      <c r="I38" s="153">
        <v>0.56949202606168048</v>
      </c>
      <c r="J38" s="83"/>
      <c r="K38" s="63">
        <v>0</v>
      </c>
      <c r="L38" s="63">
        <v>0</v>
      </c>
      <c r="M38" s="153">
        <v>0.81658924234370645</v>
      </c>
      <c r="N38" s="67"/>
      <c r="O38" s="160"/>
    </row>
    <row r="39" spans="1:15" x14ac:dyDescent="0.35">
      <c r="A39" s="9" t="s">
        <v>128</v>
      </c>
      <c r="B39" s="76"/>
      <c r="C39" s="63">
        <v>0</v>
      </c>
      <c r="D39" s="63">
        <v>0</v>
      </c>
      <c r="E39" s="73">
        <v>0</v>
      </c>
      <c r="F39" s="84"/>
      <c r="G39" s="63">
        <v>588786.24911126669</v>
      </c>
      <c r="H39" s="63">
        <v>0</v>
      </c>
      <c r="I39" s="73">
        <v>593318.05792662012</v>
      </c>
      <c r="J39" s="83"/>
      <c r="K39" s="63">
        <v>0</v>
      </c>
      <c r="L39" s="63">
        <v>0</v>
      </c>
      <c r="M39" s="73">
        <v>767041.47931133315</v>
      </c>
      <c r="N39" s="63"/>
      <c r="O39" s="83"/>
    </row>
    <row r="40" spans="1:15" x14ac:dyDescent="0.35">
      <c r="A40" s="9" t="s">
        <v>175</v>
      </c>
      <c r="B40" s="76"/>
      <c r="C40" s="63">
        <v>0</v>
      </c>
      <c r="D40" s="63">
        <v>0</v>
      </c>
      <c r="E40" s="73">
        <v>0</v>
      </c>
      <c r="F40" s="84"/>
      <c r="G40" s="63">
        <v>823847.12719494582</v>
      </c>
      <c r="H40" s="63">
        <v>0</v>
      </c>
      <c r="I40" s="73">
        <v>716954.77862915164</v>
      </c>
      <c r="J40" s="83"/>
      <c r="K40" s="63">
        <v>0</v>
      </c>
      <c r="L40" s="63">
        <v>0</v>
      </c>
      <c r="M40" s="73">
        <v>922192.38946316671</v>
      </c>
      <c r="N40" s="63"/>
      <c r="O40" s="83"/>
    </row>
    <row r="41" spans="1:15" x14ac:dyDescent="0.35">
      <c r="A41" s="68" t="s">
        <v>122</v>
      </c>
      <c r="B41" s="80"/>
      <c r="C41" s="63">
        <v>0</v>
      </c>
      <c r="D41" s="63">
        <v>0</v>
      </c>
      <c r="E41" s="73">
        <v>0</v>
      </c>
      <c r="F41" s="84"/>
      <c r="G41" s="63">
        <v>235060.87808367916</v>
      </c>
      <c r="H41" s="63">
        <v>0</v>
      </c>
      <c r="I41" s="73">
        <v>123636.72070253157</v>
      </c>
      <c r="J41" s="83"/>
      <c r="K41" s="63">
        <v>0</v>
      </c>
      <c r="L41" s="63">
        <v>0</v>
      </c>
      <c r="M41" s="73">
        <v>155150.91015183355</v>
      </c>
      <c r="N41" s="63"/>
      <c r="O41" s="83"/>
    </row>
    <row r="42" spans="1:15" x14ac:dyDescent="0.35">
      <c r="A42" s="68" t="s">
        <v>123</v>
      </c>
      <c r="B42" s="80"/>
      <c r="C42" s="63">
        <v>0</v>
      </c>
      <c r="D42" s="63">
        <v>0</v>
      </c>
      <c r="E42" s="73">
        <v>0</v>
      </c>
      <c r="F42" s="84"/>
      <c r="G42" s="152">
        <v>0.39998189306471454</v>
      </c>
      <c r="H42" s="63">
        <v>0</v>
      </c>
      <c r="I42" s="153">
        <v>0.20196679092229392</v>
      </c>
      <c r="J42" s="83"/>
      <c r="K42" s="63">
        <v>0</v>
      </c>
      <c r="L42" s="63">
        <v>0</v>
      </c>
      <c r="M42" s="153">
        <v>0.20227186447743539</v>
      </c>
      <c r="N42" s="67"/>
      <c r="O42" s="160"/>
    </row>
    <row r="43" spans="1:15" x14ac:dyDescent="0.35">
      <c r="A43" s="68"/>
      <c r="B43" s="80"/>
      <c r="C43" s="69"/>
      <c r="D43" s="69"/>
      <c r="E43" s="74"/>
      <c r="F43" s="85"/>
      <c r="G43" s="69"/>
      <c r="H43" s="69"/>
      <c r="I43" s="74"/>
      <c r="J43" s="85"/>
      <c r="K43" s="63"/>
      <c r="L43" s="63"/>
      <c r="M43" s="73"/>
      <c r="N43" s="69"/>
      <c r="O43" s="85"/>
    </row>
    <row r="44" spans="1:15" x14ac:dyDescent="0.35">
      <c r="A44" s="61" t="s">
        <v>127</v>
      </c>
      <c r="B44" s="72"/>
      <c r="C44" s="61"/>
      <c r="D44" s="61"/>
      <c r="E44" s="72"/>
      <c r="F44" s="82"/>
      <c r="G44" s="61"/>
      <c r="H44" s="61"/>
      <c r="I44" s="72"/>
      <c r="J44" s="82"/>
      <c r="K44" s="61"/>
      <c r="L44" s="61"/>
      <c r="M44" s="72"/>
      <c r="N44" s="61"/>
      <c r="O44" s="82"/>
    </row>
    <row r="45" spans="1:15" x14ac:dyDescent="0.35">
      <c r="A45" s="62" t="s">
        <v>120</v>
      </c>
      <c r="B45" s="77"/>
      <c r="C45" s="63">
        <v>0</v>
      </c>
      <c r="D45" s="63">
        <v>0</v>
      </c>
      <c r="E45" s="73">
        <v>0</v>
      </c>
      <c r="F45" s="83"/>
      <c r="G45" s="63">
        <v>2</v>
      </c>
      <c r="H45" s="63">
        <v>0</v>
      </c>
      <c r="I45" s="73">
        <v>5</v>
      </c>
      <c r="J45" s="83"/>
      <c r="K45" s="63">
        <v>2</v>
      </c>
      <c r="L45" s="63">
        <v>1</v>
      </c>
      <c r="M45" s="73">
        <v>1</v>
      </c>
      <c r="N45" s="63"/>
      <c r="O45" s="83">
        <v>11</v>
      </c>
    </row>
    <row r="46" spans="1:15" x14ac:dyDescent="0.35">
      <c r="A46" s="64" t="s">
        <v>52</v>
      </c>
      <c r="B46" s="78"/>
      <c r="C46" s="63">
        <v>0</v>
      </c>
      <c r="D46" s="63">
        <v>0</v>
      </c>
      <c r="E46" s="73">
        <v>0</v>
      </c>
      <c r="F46" s="84"/>
      <c r="G46" s="63">
        <v>88.309145000000001</v>
      </c>
      <c r="H46" s="63">
        <v>0</v>
      </c>
      <c r="I46" s="73">
        <v>37.66750553333334</v>
      </c>
      <c r="J46" s="83"/>
      <c r="K46" s="63">
        <v>17.785118000000004</v>
      </c>
      <c r="L46" s="63">
        <v>0.41170000000000001</v>
      </c>
      <c r="M46" s="73">
        <v>59.752679999999998</v>
      </c>
      <c r="N46" s="65"/>
      <c r="O46" s="84"/>
    </row>
    <row r="47" spans="1:15" x14ac:dyDescent="0.35">
      <c r="A47" s="66" t="s">
        <v>121</v>
      </c>
      <c r="B47" s="79"/>
      <c r="C47" s="63">
        <v>0</v>
      </c>
      <c r="D47" s="63">
        <v>0</v>
      </c>
      <c r="E47" s="73">
        <v>0</v>
      </c>
      <c r="F47" s="84"/>
      <c r="G47" s="152">
        <v>0.5809118538077358</v>
      </c>
      <c r="H47" s="63">
        <v>0</v>
      </c>
      <c r="I47" s="153">
        <v>0.6471405744561094</v>
      </c>
      <c r="J47" s="83"/>
      <c r="K47" s="152">
        <v>0.45039767304547151</v>
      </c>
      <c r="L47" s="152">
        <v>0.3946491478301955</v>
      </c>
      <c r="M47" s="153">
        <v>0.81658924234370645</v>
      </c>
      <c r="N47" s="67"/>
      <c r="O47" s="160"/>
    </row>
    <row r="48" spans="1:15" x14ac:dyDescent="0.35">
      <c r="A48" s="9" t="s">
        <v>128</v>
      </c>
      <c r="B48" s="76"/>
      <c r="C48" s="63">
        <v>0</v>
      </c>
      <c r="D48" s="63">
        <v>0</v>
      </c>
      <c r="E48" s="73">
        <v>0</v>
      </c>
      <c r="F48" s="84"/>
      <c r="G48" s="63">
        <v>588786.24911126669</v>
      </c>
      <c r="H48" s="63">
        <v>0</v>
      </c>
      <c r="I48" s="73">
        <v>415926.34169350134</v>
      </c>
      <c r="J48" s="83"/>
      <c r="K48" s="63">
        <v>167507.09683018667</v>
      </c>
      <c r="L48" s="63">
        <v>3084.2972554240005</v>
      </c>
      <c r="M48" s="73">
        <v>767041.47931133315</v>
      </c>
      <c r="N48" s="63"/>
      <c r="O48" s="83"/>
    </row>
    <row r="49" spans="1:15" x14ac:dyDescent="0.35">
      <c r="A49" s="9" t="s">
        <v>175</v>
      </c>
      <c r="B49" s="76"/>
      <c r="C49" s="63">
        <v>0</v>
      </c>
      <c r="D49" s="63">
        <v>0</v>
      </c>
      <c r="E49" s="73">
        <v>0</v>
      </c>
      <c r="F49" s="84"/>
      <c r="G49" s="63">
        <v>823847.12719494582</v>
      </c>
      <c r="H49" s="63">
        <v>0</v>
      </c>
      <c r="I49" s="73">
        <v>500428.46335706237</v>
      </c>
      <c r="J49" s="83"/>
      <c r="K49" s="63">
        <v>191106.16594372664</v>
      </c>
      <c r="L49" s="63">
        <v>3665.548501605334</v>
      </c>
      <c r="M49" s="73">
        <v>922192.38946316671</v>
      </c>
      <c r="N49" s="63"/>
      <c r="O49" s="83"/>
    </row>
    <row r="50" spans="1:15" x14ac:dyDescent="0.35">
      <c r="A50" s="68" t="s">
        <v>122</v>
      </c>
      <c r="B50" s="80"/>
      <c r="C50" s="63">
        <v>0</v>
      </c>
      <c r="D50" s="63">
        <v>0</v>
      </c>
      <c r="E50" s="73">
        <v>0</v>
      </c>
      <c r="F50" s="84"/>
      <c r="G50" s="63">
        <v>235060.87808367916</v>
      </c>
      <c r="H50" s="63">
        <v>0</v>
      </c>
      <c r="I50" s="73">
        <v>84502.121663560974</v>
      </c>
      <c r="J50" s="83"/>
      <c r="K50" s="63">
        <v>23599.069113539983</v>
      </c>
      <c r="L50" s="63">
        <v>581.2512461813335</v>
      </c>
      <c r="M50" s="73">
        <v>155150.91015183355</v>
      </c>
      <c r="N50" s="63"/>
      <c r="O50" s="83"/>
    </row>
    <row r="51" spans="1:15" x14ac:dyDescent="0.35">
      <c r="A51" s="68" t="s">
        <v>123</v>
      </c>
      <c r="B51" s="80"/>
      <c r="C51" s="87">
        <v>0</v>
      </c>
      <c r="D51" s="87">
        <v>0</v>
      </c>
      <c r="E51" s="88">
        <v>0</v>
      </c>
      <c r="F51" s="84"/>
      <c r="G51" s="154">
        <v>0.39998189306471454</v>
      </c>
      <c r="H51" s="87">
        <v>0</v>
      </c>
      <c r="I51" s="155">
        <v>0.19566791722380958</v>
      </c>
      <c r="J51" s="83"/>
      <c r="K51" s="154">
        <v>0.16724212348933237</v>
      </c>
      <c r="L51" s="156">
        <v>0.18845500224051151</v>
      </c>
      <c r="M51" s="155">
        <v>0.20227186447743539</v>
      </c>
      <c r="N51" s="67"/>
      <c r="O51" s="16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E8395-3DCE-44F8-A6C1-2A5499CF4325}">
  <dimension ref="A1:O51"/>
  <sheetViews>
    <sheetView workbookViewId="0"/>
  </sheetViews>
  <sheetFormatPr defaultRowHeight="14.5" x14ac:dyDescent="0.35"/>
  <cols>
    <col min="1" max="1" width="24" customWidth="1"/>
    <col min="2" max="2" width="20" customWidth="1"/>
  </cols>
  <sheetData>
    <row r="1" spans="1:15" x14ac:dyDescent="0.35">
      <c r="A1" s="8" t="s">
        <v>183</v>
      </c>
      <c r="B1" s="32"/>
      <c r="C1" s="32"/>
      <c r="D1" s="32"/>
      <c r="E1" s="32"/>
      <c r="F1" s="32"/>
      <c r="G1" s="32"/>
      <c r="H1" s="32"/>
      <c r="I1" s="32"/>
      <c r="J1" s="32"/>
      <c r="K1" s="32"/>
      <c r="L1" s="32"/>
      <c r="M1" s="32"/>
      <c r="N1" s="32"/>
      <c r="O1" s="55"/>
    </row>
    <row r="2" spans="1:15" x14ac:dyDescent="0.35">
      <c r="A2" s="32" t="s">
        <v>189</v>
      </c>
      <c r="B2" s="32"/>
      <c r="C2" s="32"/>
      <c r="D2" s="32"/>
      <c r="E2" s="32"/>
      <c r="F2" s="32"/>
      <c r="G2" s="32"/>
      <c r="H2" s="32"/>
      <c r="I2" s="32"/>
      <c r="J2" s="32"/>
      <c r="K2" s="32"/>
      <c r="L2" s="32"/>
      <c r="M2" s="32"/>
      <c r="N2" s="32"/>
      <c r="O2" s="56"/>
    </row>
    <row r="3" spans="1:15" x14ac:dyDescent="0.35">
      <c r="A3" s="18"/>
      <c r="B3" s="18"/>
      <c r="C3" s="9"/>
      <c r="D3" s="9"/>
      <c r="E3" s="9"/>
      <c r="F3" s="9"/>
      <c r="G3" s="9"/>
      <c r="H3" s="9"/>
      <c r="I3" s="9"/>
      <c r="J3" s="9"/>
      <c r="K3" s="9"/>
      <c r="L3" s="9"/>
      <c r="M3" s="9"/>
      <c r="N3" s="9"/>
      <c r="O3" s="9"/>
    </row>
    <row r="4" spans="1:15" x14ac:dyDescent="0.35">
      <c r="A4" s="9"/>
      <c r="B4" s="9"/>
      <c r="C4" s="57" t="s">
        <v>111</v>
      </c>
      <c r="D4" s="57"/>
      <c r="E4" s="57"/>
      <c r="F4" s="9"/>
      <c r="G4" s="57" t="s">
        <v>112</v>
      </c>
      <c r="H4" s="57"/>
      <c r="I4" s="57"/>
      <c r="J4" s="9"/>
      <c r="K4" s="57" t="s">
        <v>113</v>
      </c>
      <c r="L4" s="57"/>
      <c r="M4" s="57"/>
      <c r="N4" s="9"/>
      <c r="O4" s="128" t="s">
        <v>45</v>
      </c>
    </row>
    <row r="5" spans="1:15" x14ac:dyDescent="0.35">
      <c r="A5" s="9"/>
      <c r="B5" s="9"/>
      <c r="C5" s="58" t="s">
        <v>114</v>
      </c>
      <c r="D5" s="58" t="s">
        <v>115</v>
      </c>
      <c r="E5" s="58" t="s">
        <v>116</v>
      </c>
      <c r="F5" s="9"/>
      <c r="G5" s="58" t="s">
        <v>114</v>
      </c>
      <c r="H5" s="58" t="s">
        <v>115</v>
      </c>
      <c r="I5" s="58" t="s">
        <v>116</v>
      </c>
      <c r="J5" s="9"/>
      <c r="K5" s="58" t="s">
        <v>114</v>
      </c>
      <c r="L5" s="58" t="s">
        <v>115</v>
      </c>
      <c r="M5" s="58" t="s">
        <v>116</v>
      </c>
      <c r="N5" s="9"/>
      <c r="O5" s="129" t="s">
        <v>117</v>
      </c>
    </row>
    <row r="6" spans="1:15" x14ac:dyDescent="0.35">
      <c r="A6" s="9"/>
      <c r="B6" s="9"/>
      <c r="C6" s="59" t="s">
        <v>118</v>
      </c>
      <c r="D6" s="59" t="s">
        <v>1</v>
      </c>
      <c r="E6" s="59" t="s">
        <v>1</v>
      </c>
      <c r="F6" s="9"/>
      <c r="G6" s="59" t="s">
        <v>118</v>
      </c>
      <c r="H6" s="59" t="s">
        <v>1</v>
      </c>
      <c r="I6" s="59" t="s">
        <v>1</v>
      </c>
      <c r="J6" s="9"/>
      <c r="K6" s="59" t="s">
        <v>118</v>
      </c>
      <c r="L6" s="59" t="s">
        <v>1</v>
      </c>
      <c r="M6" s="59" t="s">
        <v>1</v>
      </c>
      <c r="N6" s="9"/>
      <c r="O6" s="130" t="s">
        <v>80</v>
      </c>
    </row>
    <row r="7" spans="1:15" x14ac:dyDescent="0.35">
      <c r="A7" s="9"/>
      <c r="B7" s="76"/>
      <c r="C7" s="60"/>
      <c r="D7" s="60"/>
      <c r="E7" s="75"/>
      <c r="F7" s="81"/>
      <c r="G7" s="60"/>
      <c r="H7" s="60"/>
      <c r="I7" s="75"/>
      <c r="J7" s="81"/>
      <c r="K7" s="60"/>
      <c r="L7" s="60"/>
      <c r="M7" s="75"/>
      <c r="N7" s="9"/>
      <c r="O7" s="159"/>
    </row>
    <row r="8" spans="1:15" x14ac:dyDescent="0.35">
      <c r="A8" s="61" t="s">
        <v>119</v>
      </c>
      <c r="B8" s="72"/>
      <c r="C8" s="61"/>
      <c r="D8" s="61"/>
      <c r="E8" s="72"/>
      <c r="F8" s="82"/>
      <c r="G8" s="61"/>
      <c r="H8" s="61"/>
      <c r="I8" s="72"/>
      <c r="J8" s="82"/>
      <c r="K8" s="61"/>
      <c r="L8" s="61"/>
      <c r="M8" s="72"/>
      <c r="N8" s="61"/>
      <c r="O8" s="82"/>
    </row>
    <row r="9" spans="1:15" x14ac:dyDescent="0.35">
      <c r="A9" s="62" t="s">
        <v>120</v>
      </c>
      <c r="B9" s="77"/>
      <c r="C9" s="63">
        <v>0</v>
      </c>
      <c r="D9" s="63">
        <v>0</v>
      </c>
      <c r="E9" s="73">
        <v>0</v>
      </c>
      <c r="F9" s="83"/>
      <c r="G9" s="63">
        <v>0</v>
      </c>
      <c r="H9" s="63">
        <v>0</v>
      </c>
      <c r="I9" s="73">
        <v>0</v>
      </c>
      <c r="J9" s="83"/>
      <c r="K9" s="63">
        <v>0</v>
      </c>
      <c r="L9" s="63">
        <v>0</v>
      </c>
      <c r="M9" s="73">
        <v>0</v>
      </c>
      <c r="N9" s="63"/>
      <c r="O9" s="83">
        <v>0</v>
      </c>
    </row>
    <row r="10" spans="1:15" x14ac:dyDescent="0.35">
      <c r="A10" s="64" t="s">
        <v>52</v>
      </c>
      <c r="B10" s="78"/>
      <c r="C10" s="63">
        <v>0</v>
      </c>
      <c r="D10" s="63">
        <v>0</v>
      </c>
      <c r="E10" s="73">
        <v>0</v>
      </c>
      <c r="F10" s="84"/>
      <c r="G10" s="63">
        <v>0</v>
      </c>
      <c r="H10" s="63">
        <v>0</v>
      </c>
      <c r="I10" s="73">
        <v>0</v>
      </c>
      <c r="J10" s="83"/>
      <c r="K10" s="63">
        <v>0</v>
      </c>
      <c r="L10" s="63">
        <v>0</v>
      </c>
      <c r="M10" s="73">
        <v>0</v>
      </c>
      <c r="N10" s="65"/>
      <c r="O10" s="84"/>
    </row>
    <row r="11" spans="1:15" x14ac:dyDescent="0.35">
      <c r="A11" s="66" t="s">
        <v>121</v>
      </c>
      <c r="B11" s="79"/>
      <c r="C11" s="63">
        <v>0</v>
      </c>
      <c r="D11" s="63">
        <v>0</v>
      </c>
      <c r="E11" s="73">
        <v>0</v>
      </c>
      <c r="F11" s="84"/>
      <c r="G11" s="63">
        <v>0</v>
      </c>
      <c r="H11" s="63">
        <v>0</v>
      </c>
      <c r="I11" s="73">
        <v>0</v>
      </c>
      <c r="J11" s="83"/>
      <c r="K11" s="63">
        <v>0</v>
      </c>
      <c r="L11" s="63">
        <v>0</v>
      </c>
      <c r="M11" s="73">
        <v>0</v>
      </c>
      <c r="N11" s="67"/>
      <c r="O11" s="160"/>
    </row>
    <row r="12" spans="1:15" x14ac:dyDescent="0.35">
      <c r="A12" s="9" t="s">
        <v>128</v>
      </c>
      <c r="B12" s="76"/>
      <c r="C12" s="63">
        <v>0</v>
      </c>
      <c r="D12" s="63">
        <v>0</v>
      </c>
      <c r="E12" s="73">
        <v>0</v>
      </c>
      <c r="F12" s="84"/>
      <c r="G12" s="63">
        <v>0</v>
      </c>
      <c r="H12" s="63">
        <v>0</v>
      </c>
      <c r="I12" s="73">
        <v>0</v>
      </c>
      <c r="J12" s="83"/>
      <c r="K12" s="63">
        <v>0</v>
      </c>
      <c r="L12" s="63">
        <v>0</v>
      </c>
      <c r="M12" s="73">
        <v>0</v>
      </c>
      <c r="N12" s="63"/>
      <c r="O12" s="83"/>
    </row>
    <row r="13" spans="1:15" x14ac:dyDescent="0.35">
      <c r="A13" s="9" t="s">
        <v>175</v>
      </c>
      <c r="B13" s="76"/>
      <c r="C13" s="63">
        <v>0</v>
      </c>
      <c r="D13" s="63">
        <v>0</v>
      </c>
      <c r="E13" s="73">
        <v>0</v>
      </c>
      <c r="F13" s="84"/>
      <c r="G13" s="63">
        <v>0</v>
      </c>
      <c r="H13" s="63">
        <v>0</v>
      </c>
      <c r="I13" s="73">
        <v>0</v>
      </c>
      <c r="J13" s="83"/>
      <c r="K13" s="63">
        <v>0</v>
      </c>
      <c r="L13" s="63">
        <v>0</v>
      </c>
      <c r="M13" s="73">
        <v>0</v>
      </c>
      <c r="N13" s="63"/>
      <c r="O13" s="83"/>
    </row>
    <row r="14" spans="1:15" x14ac:dyDescent="0.35">
      <c r="A14" s="68" t="s">
        <v>122</v>
      </c>
      <c r="B14" s="80"/>
      <c r="C14" s="63">
        <v>0</v>
      </c>
      <c r="D14" s="63">
        <v>0</v>
      </c>
      <c r="E14" s="73">
        <v>0</v>
      </c>
      <c r="F14" s="84"/>
      <c r="G14" s="63">
        <v>0</v>
      </c>
      <c r="H14" s="63">
        <v>0</v>
      </c>
      <c r="I14" s="73">
        <v>0</v>
      </c>
      <c r="J14" s="83"/>
      <c r="K14" s="63">
        <v>0</v>
      </c>
      <c r="L14" s="63">
        <v>0</v>
      </c>
      <c r="M14" s="73">
        <v>0</v>
      </c>
      <c r="N14" s="63"/>
      <c r="O14" s="83"/>
    </row>
    <row r="15" spans="1:15" x14ac:dyDescent="0.35">
      <c r="A15" s="68" t="s">
        <v>123</v>
      </c>
      <c r="B15" s="80"/>
      <c r="C15" s="63">
        <v>0</v>
      </c>
      <c r="D15" s="63">
        <v>0</v>
      </c>
      <c r="E15" s="73">
        <v>0</v>
      </c>
      <c r="F15" s="84"/>
      <c r="G15" s="63">
        <v>0</v>
      </c>
      <c r="H15" s="63">
        <v>0</v>
      </c>
      <c r="I15" s="73">
        <v>0</v>
      </c>
      <c r="J15" s="83"/>
      <c r="K15" s="63">
        <v>0</v>
      </c>
      <c r="L15" s="63">
        <v>0</v>
      </c>
      <c r="M15" s="73">
        <v>0</v>
      </c>
      <c r="N15" s="67"/>
      <c r="O15" s="160"/>
    </row>
    <row r="16" spans="1:15" x14ac:dyDescent="0.35">
      <c r="A16" s="68"/>
      <c r="B16" s="80"/>
      <c r="C16" s="69"/>
      <c r="D16" s="69"/>
      <c r="E16" s="74"/>
      <c r="F16" s="85"/>
      <c r="G16" s="70"/>
      <c r="H16" s="69"/>
      <c r="I16" s="74"/>
      <c r="J16" s="85"/>
      <c r="K16" s="69"/>
      <c r="L16" s="69"/>
      <c r="M16" s="74"/>
      <c r="N16" s="69"/>
      <c r="O16" s="85"/>
    </row>
    <row r="17" spans="1:15" x14ac:dyDescent="0.35">
      <c r="A17" s="61" t="s">
        <v>124</v>
      </c>
      <c r="B17" s="72"/>
      <c r="C17" s="61"/>
      <c r="D17" s="61"/>
      <c r="E17" s="72"/>
      <c r="F17" s="82"/>
      <c r="G17" s="71"/>
      <c r="H17" s="61"/>
      <c r="I17" s="72"/>
      <c r="J17" s="82"/>
      <c r="K17" s="61"/>
      <c r="L17" s="61"/>
      <c r="M17" s="72"/>
      <c r="N17" s="61"/>
      <c r="O17" s="82"/>
    </row>
    <row r="18" spans="1:15" x14ac:dyDescent="0.35">
      <c r="A18" s="62" t="s">
        <v>120</v>
      </c>
      <c r="B18" s="77"/>
      <c r="C18" s="63">
        <v>0</v>
      </c>
      <c r="D18" s="63">
        <v>0</v>
      </c>
      <c r="E18" s="73">
        <v>0</v>
      </c>
      <c r="F18" s="83"/>
      <c r="G18" s="63">
        <v>0</v>
      </c>
      <c r="H18" s="63">
        <v>0</v>
      </c>
      <c r="I18" s="73">
        <v>0</v>
      </c>
      <c r="J18" s="83"/>
      <c r="K18" s="63">
        <v>0</v>
      </c>
      <c r="L18" s="63">
        <v>0</v>
      </c>
      <c r="M18" s="73">
        <v>0</v>
      </c>
      <c r="N18" s="63"/>
      <c r="O18" s="83">
        <v>0</v>
      </c>
    </row>
    <row r="19" spans="1:15" x14ac:dyDescent="0.35">
      <c r="A19" s="64" t="s">
        <v>52</v>
      </c>
      <c r="B19" s="78"/>
      <c r="C19" s="63">
        <v>0</v>
      </c>
      <c r="D19" s="63">
        <v>0</v>
      </c>
      <c r="E19" s="73">
        <v>0</v>
      </c>
      <c r="F19" s="84"/>
      <c r="G19" s="63">
        <v>0</v>
      </c>
      <c r="H19" s="63">
        <v>0</v>
      </c>
      <c r="I19" s="73">
        <v>0</v>
      </c>
      <c r="J19" s="83"/>
      <c r="K19" s="63">
        <v>0</v>
      </c>
      <c r="L19" s="63">
        <v>0</v>
      </c>
      <c r="M19" s="73">
        <v>0</v>
      </c>
      <c r="N19" s="65"/>
      <c r="O19" s="84"/>
    </row>
    <row r="20" spans="1:15" x14ac:dyDescent="0.35">
      <c r="A20" s="66" t="s">
        <v>121</v>
      </c>
      <c r="B20" s="79"/>
      <c r="C20" s="63">
        <v>0</v>
      </c>
      <c r="D20" s="63">
        <v>0</v>
      </c>
      <c r="E20" s="73">
        <v>0</v>
      </c>
      <c r="F20" s="84"/>
      <c r="G20" s="63">
        <v>0</v>
      </c>
      <c r="H20" s="63">
        <v>0</v>
      </c>
      <c r="I20" s="73">
        <v>0</v>
      </c>
      <c r="J20" s="83"/>
      <c r="K20" s="63">
        <v>0</v>
      </c>
      <c r="L20" s="63">
        <v>0</v>
      </c>
      <c r="M20" s="73">
        <v>0</v>
      </c>
      <c r="N20" s="67"/>
      <c r="O20" s="160"/>
    </row>
    <row r="21" spans="1:15" x14ac:dyDescent="0.35">
      <c r="A21" s="9" t="s">
        <v>128</v>
      </c>
      <c r="B21" s="76"/>
      <c r="C21" s="63">
        <v>0</v>
      </c>
      <c r="D21" s="63">
        <v>0</v>
      </c>
      <c r="E21" s="73">
        <v>0</v>
      </c>
      <c r="F21" s="84"/>
      <c r="G21" s="63">
        <v>0</v>
      </c>
      <c r="H21" s="63">
        <v>0</v>
      </c>
      <c r="I21" s="73">
        <v>0</v>
      </c>
      <c r="J21" s="83"/>
      <c r="K21" s="63">
        <v>0</v>
      </c>
      <c r="L21" s="63">
        <v>0</v>
      </c>
      <c r="M21" s="73">
        <v>0</v>
      </c>
      <c r="N21" s="63"/>
      <c r="O21" s="83"/>
    </row>
    <row r="22" spans="1:15" x14ac:dyDescent="0.35">
      <c r="A22" s="9" t="s">
        <v>175</v>
      </c>
      <c r="B22" s="76"/>
      <c r="C22" s="63">
        <v>0</v>
      </c>
      <c r="D22" s="63">
        <v>0</v>
      </c>
      <c r="E22" s="73">
        <v>0</v>
      </c>
      <c r="F22" s="84"/>
      <c r="G22" s="63">
        <v>0</v>
      </c>
      <c r="H22" s="63">
        <v>0</v>
      </c>
      <c r="I22" s="73">
        <v>0</v>
      </c>
      <c r="J22" s="83"/>
      <c r="K22" s="63">
        <v>0</v>
      </c>
      <c r="L22" s="63">
        <v>0</v>
      </c>
      <c r="M22" s="73">
        <v>0</v>
      </c>
      <c r="N22" s="63"/>
      <c r="O22" s="83"/>
    </row>
    <row r="23" spans="1:15" x14ac:dyDescent="0.35">
      <c r="A23" s="68" t="s">
        <v>122</v>
      </c>
      <c r="B23" s="80"/>
      <c r="C23" s="63">
        <v>0</v>
      </c>
      <c r="D23" s="63">
        <v>0</v>
      </c>
      <c r="E23" s="73">
        <v>0</v>
      </c>
      <c r="F23" s="84"/>
      <c r="G23" s="63">
        <v>0</v>
      </c>
      <c r="H23" s="63">
        <v>0</v>
      </c>
      <c r="I23" s="73">
        <v>0</v>
      </c>
      <c r="J23" s="83"/>
      <c r="K23" s="63">
        <v>0</v>
      </c>
      <c r="L23" s="63">
        <v>0</v>
      </c>
      <c r="M23" s="73">
        <v>0</v>
      </c>
      <c r="N23" s="63"/>
      <c r="O23" s="83"/>
    </row>
    <row r="24" spans="1:15" x14ac:dyDescent="0.35">
      <c r="A24" s="68" t="s">
        <v>123</v>
      </c>
      <c r="B24" s="80"/>
      <c r="C24" s="63">
        <v>0</v>
      </c>
      <c r="D24" s="63">
        <v>0</v>
      </c>
      <c r="E24" s="73">
        <v>0</v>
      </c>
      <c r="F24" s="84"/>
      <c r="G24" s="63">
        <v>0</v>
      </c>
      <c r="H24" s="63">
        <v>0</v>
      </c>
      <c r="I24" s="73">
        <v>0</v>
      </c>
      <c r="J24" s="83"/>
      <c r="K24" s="63">
        <v>0</v>
      </c>
      <c r="L24" s="63">
        <v>0</v>
      </c>
      <c r="M24" s="73">
        <v>0</v>
      </c>
      <c r="N24" s="67"/>
      <c r="O24" s="160"/>
    </row>
    <row r="25" spans="1:15" x14ac:dyDescent="0.35">
      <c r="A25" s="68"/>
      <c r="B25" s="80"/>
      <c r="C25" s="69"/>
      <c r="D25" s="69"/>
      <c r="E25" s="74"/>
      <c r="F25" s="85"/>
      <c r="G25" s="70"/>
      <c r="H25" s="69"/>
      <c r="I25" s="74"/>
      <c r="J25" s="85"/>
      <c r="K25" s="69"/>
      <c r="L25" s="69"/>
      <c r="M25" s="74"/>
      <c r="N25" s="69"/>
      <c r="O25" s="85"/>
    </row>
    <row r="26" spans="1:15" x14ac:dyDescent="0.35">
      <c r="A26" s="61" t="s">
        <v>125</v>
      </c>
      <c r="B26" s="72"/>
      <c r="C26" s="61"/>
      <c r="D26" s="61"/>
      <c r="E26" s="72"/>
      <c r="F26" s="82"/>
      <c r="G26" s="71"/>
      <c r="H26" s="61"/>
      <c r="I26" s="72"/>
      <c r="J26" s="82"/>
      <c r="K26" s="61"/>
      <c r="L26" s="61"/>
      <c r="M26" s="72"/>
      <c r="N26" s="61"/>
      <c r="O26" s="82"/>
    </row>
    <row r="27" spans="1:15" x14ac:dyDescent="0.35">
      <c r="A27" s="62" t="s">
        <v>120</v>
      </c>
      <c r="B27" s="77"/>
      <c r="C27" s="63">
        <v>0</v>
      </c>
      <c r="D27" s="63">
        <v>0</v>
      </c>
      <c r="E27" s="73">
        <v>0</v>
      </c>
      <c r="F27" s="83"/>
      <c r="G27" s="63">
        <v>0</v>
      </c>
      <c r="H27" s="63">
        <v>0</v>
      </c>
      <c r="I27" s="151">
        <v>1</v>
      </c>
      <c r="J27" s="83"/>
      <c r="K27" s="63">
        <v>0</v>
      </c>
      <c r="L27" s="63">
        <v>0</v>
      </c>
      <c r="M27" s="73">
        <v>0</v>
      </c>
      <c r="N27" s="63"/>
      <c r="O27" s="83">
        <v>1</v>
      </c>
    </row>
    <row r="28" spans="1:15" x14ac:dyDescent="0.35">
      <c r="A28" s="64" t="s">
        <v>52</v>
      </c>
      <c r="B28" s="78"/>
      <c r="C28" s="63">
        <v>0</v>
      </c>
      <c r="D28" s="63">
        <v>0</v>
      </c>
      <c r="E28" s="73">
        <v>0</v>
      </c>
      <c r="F28" s="84"/>
      <c r="G28" s="63">
        <v>0</v>
      </c>
      <c r="H28" s="63">
        <v>0</v>
      </c>
      <c r="I28" s="73">
        <v>32.063519999999997</v>
      </c>
      <c r="J28" s="83"/>
      <c r="K28" s="63">
        <v>0</v>
      </c>
      <c r="L28" s="63">
        <v>0</v>
      </c>
      <c r="M28" s="73">
        <v>0</v>
      </c>
      <c r="N28" s="65"/>
      <c r="O28" s="84"/>
    </row>
    <row r="29" spans="1:15" x14ac:dyDescent="0.35">
      <c r="A29" s="66" t="s">
        <v>121</v>
      </c>
      <c r="B29" s="79"/>
      <c r="C29" s="63">
        <v>0</v>
      </c>
      <c r="D29" s="63">
        <v>0</v>
      </c>
      <c r="E29" s="73">
        <v>0</v>
      </c>
      <c r="F29" s="84"/>
      <c r="G29" s="63">
        <v>0</v>
      </c>
      <c r="H29" s="63">
        <v>0</v>
      </c>
      <c r="I29" s="153">
        <v>0.71510174461628107</v>
      </c>
      <c r="J29" s="83"/>
      <c r="K29" s="63">
        <v>0</v>
      </c>
      <c r="L29" s="63">
        <v>0</v>
      </c>
      <c r="M29" s="73">
        <v>0</v>
      </c>
      <c r="N29" s="67"/>
      <c r="O29" s="160"/>
    </row>
    <row r="30" spans="1:15" x14ac:dyDescent="0.35">
      <c r="A30" s="9" t="s">
        <v>128</v>
      </c>
      <c r="B30" s="76"/>
      <c r="C30" s="63">
        <v>0</v>
      </c>
      <c r="D30" s="63">
        <v>0</v>
      </c>
      <c r="E30" s="73">
        <v>0</v>
      </c>
      <c r="F30" s="84"/>
      <c r="G30" s="63">
        <v>0</v>
      </c>
      <c r="H30" s="63">
        <v>0</v>
      </c>
      <c r="I30" s="73">
        <v>313340.79150586663</v>
      </c>
      <c r="J30" s="83"/>
      <c r="K30" s="63">
        <v>0</v>
      </c>
      <c r="L30" s="63">
        <v>0</v>
      </c>
      <c r="M30" s="73">
        <v>0</v>
      </c>
      <c r="N30" s="63"/>
      <c r="O30" s="83"/>
    </row>
    <row r="31" spans="1:15" x14ac:dyDescent="0.35">
      <c r="A31" s="9" t="s">
        <v>175</v>
      </c>
      <c r="B31" s="76"/>
      <c r="C31" s="63">
        <v>0</v>
      </c>
      <c r="D31" s="63">
        <v>0</v>
      </c>
      <c r="E31" s="73">
        <v>0</v>
      </c>
      <c r="F31" s="84"/>
      <c r="G31" s="63">
        <v>0</v>
      </c>
      <c r="H31" s="63">
        <v>0</v>
      </c>
      <c r="I31" s="73">
        <v>421129.26861093327</v>
      </c>
      <c r="J31" s="83"/>
      <c r="K31" s="63">
        <v>0</v>
      </c>
      <c r="L31" s="63">
        <v>0</v>
      </c>
      <c r="M31" s="73">
        <v>0</v>
      </c>
      <c r="N31" s="63"/>
      <c r="O31" s="83"/>
    </row>
    <row r="32" spans="1:15" x14ac:dyDescent="0.35">
      <c r="A32" s="68" t="s">
        <v>122</v>
      </c>
      <c r="B32" s="80"/>
      <c r="C32" s="63">
        <v>0</v>
      </c>
      <c r="D32" s="63">
        <v>0</v>
      </c>
      <c r="E32" s="73">
        <v>0</v>
      </c>
      <c r="F32" s="84"/>
      <c r="G32" s="63">
        <v>0</v>
      </c>
      <c r="H32" s="63">
        <v>0</v>
      </c>
      <c r="I32" s="73">
        <v>107788.47710506665</v>
      </c>
      <c r="J32" s="83"/>
      <c r="K32" s="63">
        <v>0</v>
      </c>
      <c r="L32" s="63">
        <v>0</v>
      </c>
      <c r="M32" s="73">
        <v>0</v>
      </c>
      <c r="N32" s="63"/>
      <c r="O32" s="83"/>
    </row>
    <row r="33" spans="1:15" x14ac:dyDescent="0.35">
      <c r="A33" s="68" t="s">
        <v>123</v>
      </c>
      <c r="B33" s="80"/>
      <c r="C33" s="63">
        <v>0</v>
      </c>
      <c r="D33" s="63">
        <v>0</v>
      </c>
      <c r="E33" s="73">
        <v>0</v>
      </c>
      <c r="F33" s="84"/>
      <c r="G33" s="63">
        <v>0</v>
      </c>
      <c r="H33" s="63">
        <v>0</v>
      </c>
      <c r="I33" s="153">
        <v>0.10623883846998587</v>
      </c>
      <c r="J33" s="83"/>
      <c r="K33" s="63">
        <v>0</v>
      </c>
      <c r="L33" s="63">
        <v>0</v>
      </c>
      <c r="M33" s="73">
        <v>0</v>
      </c>
      <c r="N33" s="67"/>
      <c r="O33" s="160"/>
    </row>
    <row r="34" spans="1:15" x14ac:dyDescent="0.35">
      <c r="A34" s="68"/>
      <c r="B34" s="80"/>
      <c r="C34" s="69"/>
      <c r="D34" s="69"/>
      <c r="E34" s="74"/>
      <c r="F34" s="85"/>
      <c r="G34" s="70"/>
      <c r="H34" s="69"/>
      <c r="I34" s="74"/>
      <c r="J34" s="85"/>
      <c r="K34" s="69"/>
      <c r="L34" s="69"/>
      <c r="M34" s="74"/>
      <c r="N34" s="69"/>
      <c r="O34" s="85"/>
    </row>
    <row r="35" spans="1:15" x14ac:dyDescent="0.35">
      <c r="A35" s="61" t="s">
        <v>126</v>
      </c>
      <c r="B35" s="72"/>
      <c r="C35" s="61"/>
      <c r="D35" s="61"/>
      <c r="E35" s="72"/>
      <c r="F35" s="82"/>
      <c r="G35" s="71"/>
      <c r="H35" s="61"/>
      <c r="I35" s="72"/>
      <c r="J35" s="82"/>
      <c r="K35" s="61"/>
      <c r="L35" s="61"/>
      <c r="M35" s="72"/>
      <c r="N35" s="61"/>
      <c r="O35" s="82"/>
    </row>
    <row r="36" spans="1:15" x14ac:dyDescent="0.35">
      <c r="A36" s="62" t="s">
        <v>120</v>
      </c>
      <c r="B36" s="77"/>
      <c r="C36" s="63">
        <v>0</v>
      </c>
      <c r="D36" s="63">
        <v>0</v>
      </c>
      <c r="E36" s="73">
        <v>0</v>
      </c>
      <c r="F36" s="83"/>
      <c r="G36" s="63">
        <v>2</v>
      </c>
      <c r="H36" s="63">
        <v>0</v>
      </c>
      <c r="I36" s="73">
        <v>0</v>
      </c>
      <c r="J36" s="83"/>
      <c r="K36" s="63">
        <v>0</v>
      </c>
      <c r="L36" s="63">
        <v>0</v>
      </c>
      <c r="M36" s="73">
        <v>0</v>
      </c>
      <c r="N36" s="63"/>
      <c r="O36" s="83">
        <v>2</v>
      </c>
    </row>
    <row r="37" spans="1:15" x14ac:dyDescent="0.35">
      <c r="A37" s="64" t="s">
        <v>52</v>
      </c>
      <c r="B37" s="78"/>
      <c r="C37" s="63">
        <v>0</v>
      </c>
      <c r="D37" s="63">
        <v>0</v>
      </c>
      <c r="E37" s="73">
        <v>0</v>
      </c>
      <c r="F37" s="84"/>
      <c r="G37" s="63">
        <v>88.309145000000001</v>
      </c>
      <c r="H37" s="63">
        <v>0</v>
      </c>
      <c r="I37" s="73">
        <v>0</v>
      </c>
      <c r="J37" s="83"/>
      <c r="K37" s="63">
        <v>0</v>
      </c>
      <c r="L37" s="63">
        <v>0</v>
      </c>
      <c r="M37" s="73">
        <v>0</v>
      </c>
      <c r="N37" s="65"/>
      <c r="O37" s="84"/>
    </row>
    <row r="38" spans="1:15" x14ac:dyDescent="0.35">
      <c r="A38" s="66" t="s">
        <v>121</v>
      </c>
      <c r="B38" s="79"/>
      <c r="C38" s="63">
        <v>0</v>
      </c>
      <c r="D38" s="63">
        <v>0</v>
      </c>
      <c r="E38" s="73">
        <v>0</v>
      </c>
      <c r="F38" s="84"/>
      <c r="G38" s="152">
        <v>0.5809118538077358</v>
      </c>
      <c r="H38" s="63">
        <v>0</v>
      </c>
      <c r="I38" s="73">
        <v>0</v>
      </c>
      <c r="J38" s="83"/>
      <c r="K38" s="63">
        <v>0</v>
      </c>
      <c r="L38" s="63">
        <v>0</v>
      </c>
      <c r="M38" s="73">
        <v>0</v>
      </c>
      <c r="N38" s="67"/>
      <c r="O38" s="160"/>
    </row>
    <row r="39" spans="1:15" x14ac:dyDescent="0.35">
      <c r="A39" s="9" t="s">
        <v>128</v>
      </c>
      <c r="B39" s="76"/>
      <c r="C39" s="63">
        <v>0</v>
      </c>
      <c r="D39" s="63">
        <v>0</v>
      </c>
      <c r="E39" s="73">
        <v>0</v>
      </c>
      <c r="F39" s="84"/>
      <c r="G39" s="63">
        <v>588786.24911126669</v>
      </c>
      <c r="H39" s="63">
        <v>0</v>
      </c>
      <c r="I39" s="73">
        <v>0</v>
      </c>
      <c r="J39" s="83"/>
      <c r="K39" s="63">
        <v>0</v>
      </c>
      <c r="L39" s="63">
        <v>0</v>
      </c>
      <c r="M39" s="73">
        <v>0</v>
      </c>
      <c r="N39" s="63"/>
      <c r="O39" s="83"/>
    </row>
    <row r="40" spans="1:15" x14ac:dyDescent="0.35">
      <c r="A40" s="9" t="s">
        <v>175</v>
      </c>
      <c r="B40" s="76"/>
      <c r="C40" s="63">
        <v>0</v>
      </c>
      <c r="D40" s="63">
        <v>0</v>
      </c>
      <c r="E40" s="73">
        <v>0</v>
      </c>
      <c r="F40" s="84"/>
      <c r="G40" s="63">
        <v>823847.12719494582</v>
      </c>
      <c r="H40" s="63">
        <v>0</v>
      </c>
      <c r="I40" s="73">
        <v>0</v>
      </c>
      <c r="J40" s="83"/>
      <c r="K40" s="63">
        <v>0</v>
      </c>
      <c r="L40" s="63">
        <v>0</v>
      </c>
      <c r="M40" s="73">
        <v>0</v>
      </c>
      <c r="N40" s="63"/>
      <c r="O40" s="83"/>
    </row>
    <row r="41" spans="1:15" x14ac:dyDescent="0.35">
      <c r="A41" s="68" t="s">
        <v>122</v>
      </c>
      <c r="B41" s="80"/>
      <c r="C41" s="63">
        <v>0</v>
      </c>
      <c r="D41" s="63">
        <v>0</v>
      </c>
      <c r="E41" s="73">
        <v>0</v>
      </c>
      <c r="F41" s="84"/>
      <c r="G41" s="63">
        <v>235060.87808367916</v>
      </c>
      <c r="H41" s="63">
        <v>0</v>
      </c>
      <c r="I41" s="73">
        <v>0</v>
      </c>
      <c r="J41" s="83"/>
      <c r="K41" s="63">
        <v>0</v>
      </c>
      <c r="L41" s="63">
        <v>0</v>
      </c>
      <c r="M41" s="73">
        <v>0</v>
      </c>
      <c r="N41" s="63"/>
      <c r="O41" s="83"/>
    </row>
    <row r="42" spans="1:15" x14ac:dyDescent="0.35">
      <c r="A42" s="68" t="s">
        <v>123</v>
      </c>
      <c r="B42" s="80"/>
      <c r="C42" s="63">
        <v>0</v>
      </c>
      <c r="D42" s="63">
        <v>0</v>
      </c>
      <c r="E42" s="73">
        <v>0</v>
      </c>
      <c r="F42" s="84"/>
      <c r="G42" s="152">
        <v>0.11432078872348901</v>
      </c>
      <c r="H42" s="63">
        <v>0</v>
      </c>
      <c r="I42" s="73">
        <v>0</v>
      </c>
      <c r="J42" s="83"/>
      <c r="K42" s="63">
        <v>0</v>
      </c>
      <c r="L42" s="63">
        <v>0</v>
      </c>
      <c r="M42" s="73">
        <v>0</v>
      </c>
      <c r="N42" s="67"/>
      <c r="O42" s="160"/>
    </row>
    <row r="43" spans="1:15" x14ac:dyDescent="0.35">
      <c r="A43" s="68"/>
      <c r="B43" s="80"/>
      <c r="C43" s="69"/>
      <c r="D43" s="69"/>
      <c r="E43" s="74"/>
      <c r="F43" s="85"/>
      <c r="G43" s="69"/>
      <c r="H43" s="69"/>
      <c r="I43" s="74"/>
      <c r="J43" s="85"/>
      <c r="K43" s="63"/>
      <c r="L43" s="63"/>
      <c r="M43" s="73"/>
      <c r="N43" s="69"/>
      <c r="O43" s="85"/>
    </row>
    <row r="44" spans="1:15" x14ac:dyDescent="0.35">
      <c r="A44" s="61" t="s">
        <v>127</v>
      </c>
      <c r="B44" s="72"/>
      <c r="C44" s="61"/>
      <c r="D44" s="61"/>
      <c r="E44" s="72"/>
      <c r="F44" s="82"/>
      <c r="G44" s="61"/>
      <c r="H44" s="61"/>
      <c r="I44" s="72"/>
      <c r="J44" s="82"/>
      <c r="K44" s="61"/>
      <c r="L44" s="61"/>
      <c r="M44" s="72"/>
      <c r="N44" s="61"/>
      <c r="O44" s="82"/>
    </row>
    <row r="45" spans="1:15" x14ac:dyDescent="0.35">
      <c r="A45" s="62" t="s">
        <v>120</v>
      </c>
      <c r="B45" s="77"/>
      <c r="C45" s="63">
        <v>0</v>
      </c>
      <c r="D45" s="63">
        <v>0</v>
      </c>
      <c r="E45" s="73">
        <v>0</v>
      </c>
      <c r="F45" s="83"/>
      <c r="G45" s="63">
        <v>2</v>
      </c>
      <c r="H45" s="63">
        <v>0</v>
      </c>
      <c r="I45" s="73">
        <v>1</v>
      </c>
      <c r="J45" s="83"/>
      <c r="K45" s="63">
        <v>0</v>
      </c>
      <c r="L45" s="63">
        <v>0</v>
      </c>
      <c r="M45" s="73">
        <v>0</v>
      </c>
      <c r="N45" s="63"/>
      <c r="O45" s="83">
        <v>3</v>
      </c>
    </row>
    <row r="46" spans="1:15" x14ac:dyDescent="0.35">
      <c r="A46" s="64" t="s">
        <v>52</v>
      </c>
      <c r="B46" s="78"/>
      <c r="C46" s="63">
        <v>0</v>
      </c>
      <c r="D46" s="63">
        <v>0</v>
      </c>
      <c r="E46" s="73">
        <v>0</v>
      </c>
      <c r="F46" s="84"/>
      <c r="G46" s="63">
        <v>88.309145000000001</v>
      </c>
      <c r="H46" s="63">
        <v>0</v>
      </c>
      <c r="I46" s="73">
        <v>32.063519999999997</v>
      </c>
      <c r="J46" s="83"/>
      <c r="K46" s="63">
        <v>0</v>
      </c>
      <c r="L46" s="63">
        <v>0</v>
      </c>
      <c r="M46" s="73">
        <v>0</v>
      </c>
      <c r="N46" s="65"/>
      <c r="O46" s="84"/>
    </row>
    <row r="47" spans="1:15" x14ac:dyDescent="0.35">
      <c r="A47" s="66" t="s">
        <v>121</v>
      </c>
      <c r="B47" s="79"/>
      <c r="C47" s="63">
        <v>0</v>
      </c>
      <c r="D47" s="63">
        <v>0</v>
      </c>
      <c r="E47" s="73">
        <v>0</v>
      </c>
      <c r="F47" s="84"/>
      <c r="G47" s="152">
        <v>0.5809118538077358</v>
      </c>
      <c r="H47" s="63">
        <v>0</v>
      </c>
      <c r="I47" s="153">
        <v>0.71510174461628107</v>
      </c>
      <c r="J47" s="83"/>
      <c r="K47" s="63">
        <v>0</v>
      </c>
      <c r="L47" s="63">
        <v>0</v>
      </c>
      <c r="M47" s="73">
        <v>0</v>
      </c>
      <c r="N47" s="67"/>
      <c r="O47" s="160"/>
    </row>
    <row r="48" spans="1:15" x14ac:dyDescent="0.35">
      <c r="A48" s="9" t="s">
        <v>128</v>
      </c>
      <c r="B48" s="76"/>
      <c r="C48" s="63">
        <v>0</v>
      </c>
      <c r="D48" s="63">
        <v>0</v>
      </c>
      <c r="E48" s="73">
        <v>0</v>
      </c>
      <c r="F48" s="84"/>
      <c r="G48" s="63">
        <v>588786.24911126669</v>
      </c>
      <c r="H48" s="63">
        <v>0</v>
      </c>
      <c r="I48" s="73">
        <v>313340.79150586663</v>
      </c>
      <c r="J48" s="83"/>
      <c r="K48" s="63">
        <v>0</v>
      </c>
      <c r="L48" s="63">
        <v>0</v>
      </c>
      <c r="M48" s="73">
        <v>0</v>
      </c>
      <c r="N48" s="63"/>
      <c r="O48" s="83"/>
    </row>
    <row r="49" spans="1:15" x14ac:dyDescent="0.35">
      <c r="A49" s="9" t="s">
        <v>175</v>
      </c>
      <c r="B49" s="76"/>
      <c r="C49" s="63">
        <v>0</v>
      </c>
      <c r="D49" s="63">
        <v>0</v>
      </c>
      <c r="E49" s="73">
        <v>0</v>
      </c>
      <c r="F49" s="84"/>
      <c r="G49" s="63">
        <v>823847.12719494582</v>
      </c>
      <c r="H49" s="63">
        <v>0</v>
      </c>
      <c r="I49" s="73">
        <v>421129.26861093327</v>
      </c>
      <c r="J49" s="83"/>
      <c r="K49" s="63">
        <v>0</v>
      </c>
      <c r="L49" s="63">
        <v>0</v>
      </c>
      <c r="M49" s="73">
        <v>0</v>
      </c>
      <c r="N49" s="63"/>
      <c r="O49" s="83"/>
    </row>
    <row r="50" spans="1:15" x14ac:dyDescent="0.35">
      <c r="A50" s="68" t="s">
        <v>122</v>
      </c>
      <c r="B50" s="80"/>
      <c r="C50" s="63">
        <v>0</v>
      </c>
      <c r="D50" s="63">
        <v>0</v>
      </c>
      <c r="E50" s="73">
        <v>0</v>
      </c>
      <c r="F50" s="84"/>
      <c r="G50" s="63">
        <v>235060.87808367916</v>
      </c>
      <c r="H50" s="63">
        <v>0</v>
      </c>
      <c r="I50" s="73">
        <v>107788.47710506665</v>
      </c>
      <c r="J50" s="83"/>
      <c r="K50" s="63">
        <v>0</v>
      </c>
      <c r="L50" s="63">
        <v>0</v>
      </c>
      <c r="M50" s="73">
        <v>0</v>
      </c>
      <c r="N50" s="63"/>
      <c r="O50" s="83"/>
    </row>
    <row r="51" spans="1:15" x14ac:dyDescent="0.35">
      <c r="A51" s="68" t="s">
        <v>123</v>
      </c>
      <c r="B51" s="80"/>
      <c r="C51" s="86">
        <v>0</v>
      </c>
      <c r="D51" s="87">
        <v>0</v>
      </c>
      <c r="E51" s="88">
        <v>0</v>
      </c>
      <c r="F51" s="84"/>
      <c r="G51" s="154">
        <v>0.11432078872348901</v>
      </c>
      <c r="H51" s="87">
        <v>0</v>
      </c>
      <c r="I51" s="155">
        <v>0.10623883846998587</v>
      </c>
      <c r="J51" s="83"/>
      <c r="K51" s="86">
        <v>0</v>
      </c>
      <c r="L51" s="87">
        <v>0</v>
      </c>
      <c r="M51" s="88">
        <v>0</v>
      </c>
      <c r="N51" s="67"/>
      <c r="O51" s="16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86884-002E-4A33-A415-24FEE0068A5F}">
  <sheetPr>
    <pageSetUpPr fitToPage="1"/>
  </sheetPr>
  <dimension ref="A1:D39"/>
  <sheetViews>
    <sheetView showGridLines="0" zoomScaleNormal="100" workbookViewId="0">
      <selection activeCell="B8" sqref="B8"/>
    </sheetView>
  </sheetViews>
  <sheetFormatPr defaultColWidth="8.453125" defaultRowHeight="11.5" x14ac:dyDescent="0.35"/>
  <cols>
    <col min="1" max="1" width="36.54296875" style="45" customWidth="1"/>
    <col min="2" max="2" width="16.26953125" style="45" customWidth="1"/>
    <col min="3" max="3" width="39.7265625" style="45" customWidth="1"/>
    <col min="4" max="4" width="36.54296875" style="45" customWidth="1"/>
    <col min="5" max="16384" width="8.453125" style="45"/>
  </cols>
  <sheetData>
    <row r="1" spans="1:3" ht="13" x14ac:dyDescent="0.3">
      <c r="A1" s="8"/>
      <c r="B1" s="8" t="s">
        <v>183</v>
      </c>
      <c r="C1" s="8"/>
    </row>
    <row r="2" spans="1:3" ht="13" x14ac:dyDescent="0.3">
      <c r="B2" s="8" t="s">
        <v>129</v>
      </c>
      <c r="C2" s="8"/>
    </row>
    <row r="3" spans="1:3" s="89" customFormat="1" ht="6.5" x14ac:dyDescent="0.15">
      <c r="B3" s="90"/>
      <c r="C3" s="90"/>
    </row>
    <row r="4" spans="1:3" ht="13" x14ac:dyDescent="0.3">
      <c r="B4" s="91" t="s">
        <v>130</v>
      </c>
      <c r="C4" s="91"/>
    </row>
    <row r="5" spans="1:3" x14ac:dyDescent="0.25">
      <c r="B5" s="92" t="s">
        <v>100</v>
      </c>
      <c r="C5" s="93" t="s">
        <v>28</v>
      </c>
    </row>
    <row r="6" spans="1:3" x14ac:dyDescent="0.25">
      <c r="B6" s="94" t="s">
        <v>84</v>
      </c>
      <c r="C6" s="95" t="s">
        <v>4</v>
      </c>
    </row>
    <row r="7" spans="1:3" x14ac:dyDescent="0.25">
      <c r="B7" s="94" t="s">
        <v>191</v>
      </c>
      <c r="C7" s="95" t="s">
        <v>198</v>
      </c>
    </row>
    <row r="8" spans="1:3" x14ac:dyDescent="0.25">
      <c r="B8" s="94" t="s">
        <v>131</v>
      </c>
      <c r="C8" s="95" t="s">
        <v>9</v>
      </c>
    </row>
    <row r="9" spans="1:3" x14ac:dyDescent="0.25">
      <c r="B9" s="96" t="s">
        <v>107</v>
      </c>
      <c r="C9" s="97" t="s">
        <v>132</v>
      </c>
    </row>
    <row r="10" spans="1:3" x14ac:dyDescent="0.25">
      <c r="B10" s="96" t="s">
        <v>108</v>
      </c>
      <c r="C10" s="97" t="s">
        <v>27</v>
      </c>
    </row>
    <row r="11" spans="1:3" ht="13" x14ac:dyDescent="0.3">
      <c r="B11" s="98" t="s">
        <v>133</v>
      </c>
      <c r="C11" s="99" t="s">
        <v>134</v>
      </c>
    </row>
    <row r="12" spans="1:3" x14ac:dyDescent="0.25">
      <c r="B12" s="96" t="s">
        <v>135</v>
      </c>
      <c r="C12" s="97" t="s">
        <v>136</v>
      </c>
    </row>
    <row r="13" spans="1:3" x14ac:dyDescent="0.25">
      <c r="B13" s="96" t="s">
        <v>109</v>
      </c>
      <c r="C13" s="97" t="s">
        <v>26</v>
      </c>
    </row>
    <row r="14" spans="1:3" x14ac:dyDescent="0.25">
      <c r="B14" s="96" t="s">
        <v>97</v>
      </c>
      <c r="C14" s="97" t="s">
        <v>137</v>
      </c>
    </row>
    <row r="15" spans="1:3" ht="13" x14ac:dyDescent="0.3">
      <c r="B15" s="98" t="s">
        <v>138</v>
      </c>
      <c r="C15" s="99" t="s">
        <v>139</v>
      </c>
    </row>
    <row r="16" spans="1:3" x14ac:dyDescent="0.25">
      <c r="B16" s="96" t="s">
        <v>102</v>
      </c>
      <c r="C16" s="97" t="s">
        <v>30</v>
      </c>
    </row>
    <row r="17" spans="1:4" ht="13" x14ac:dyDescent="0.3">
      <c r="B17" s="98" t="s">
        <v>105</v>
      </c>
      <c r="C17" s="97" t="s">
        <v>140</v>
      </c>
    </row>
    <row r="18" spans="1:4" ht="13" x14ac:dyDescent="0.3">
      <c r="B18" s="98" t="s">
        <v>110</v>
      </c>
      <c r="C18" s="97" t="s">
        <v>140</v>
      </c>
    </row>
    <row r="19" spans="1:4" x14ac:dyDescent="0.25">
      <c r="B19" s="100" t="s">
        <v>82</v>
      </c>
      <c r="C19" s="101" t="s">
        <v>29</v>
      </c>
    </row>
    <row r="20" spans="1:4" x14ac:dyDescent="0.25">
      <c r="B20" s="100" t="s">
        <v>106</v>
      </c>
      <c r="C20" s="101" t="s">
        <v>141</v>
      </c>
    </row>
    <row r="21" spans="1:4" x14ac:dyDescent="0.25">
      <c r="B21" s="96" t="s">
        <v>101</v>
      </c>
      <c r="C21" s="97" t="s">
        <v>142</v>
      </c>
    </row>
    <row r="22" spans="1:4" x14ac:dyDescent="0.25">
      <c r="B22" s="96" t="s">
        <v>143</v>
      </c>
      <c r="C22" s="97" t="s">
        <v>144</v>
      </c>
    </row>
    <row r="23" spans="1:4" x14ac:dyDescent="0.25">
      <c r="B23" s="102" t="s">
        <v>104</v>
      </c>
      <c r="C23" s="103" t="s">
        <v>31</v>
      </c>
    </row>
    <row r="24" spans="1:4" s="89" customFormat="1" ht="6.5" x14ac:dyDescent="0.15">
      <c r="B24" s="104"/>
    </row>
    <row r="25" spans="1:4" ht="13" x14ac:dyDescent="0.3">
      <c r="A25" s="91" t="s">
        <v>145</v>
      </c>
      <c r="B25" s="105"/>
      <c r="C25" s="105"/>
      <c r="D25" s="105"/>
    </row>
    <row r="26" spans="1:4" s="106" customFormat="1" ht="27" customHeight="1" x14ac:dyDescent="0.25">
      <c r="A26" s="211" t="s">
        <v>146</v>
      </c>
      <c r="B26" s="212"/>
      <c r="C26" s="212"/>
      <c r="D26" s="213"/>
    </row>
    <row r="27" spans="1:4" ht="27" customHeight="1" x14ac:dyDescent="0.35">
      <c r="A27" s="208" t="s">
        <v>147</v>
      </c>
      <c r="B27" s="214"/>
      <c r="C27" s="214"/>
      <c r="D27" s="215"/>
    </row>
    <row r="28" spans="1:4" ht="27" customHeight="1" x14ac:dyDescent="0.35">
      <c r="A28" s="208" t="s">
        <v>148</v>
      </c>
      <c r="B28" s="214"/>
      <c r="C28" s="214"/>
      <c r="D28" s="215"/>
    </row>
    <row r="29" spans="1:4" ht="27" customHeight="1" x14ac:dyDescent="0.35">
      <c r="A29" s="208" t="s">
        <v>149</v>
      </c>
      <c r="B29" s="214"/>
      <c r="C29" s="214"/>
      <c r="D29" s="215"/>
    </row>
    <row r="30" spans="1:4" x14ac:dyDescent="0.35">
      <c r="A30" s="208" t="s">
        <v>150</v>
      </c>
      <c r="B30" s="214"/>
      <c r="C30" s="214"/>
      <c r="D30" s="215"/>
    </row>
    <row r="31" spans="1:4" x14ac:dyDescent="0.35">
      <c r="A31" s="208" t="s">
        <v>151</v>
      </c>
      <c r="B31" s="209"/>
      <c r="C31" s="209"/>
      <c r="D31" s="210"/>
    </row>
    <row r="32" spans="1:4" x14ac:dyDescent="0.35">
      <c r="A32" s="107" t="s">
        <v>152</v>
      </c>
      <c r="B32" s="108"/>
      <c r="C32" s="108"/>
      <c r="D32" s="109"/>
    </row>
    <row r="33" spans="1:4" x14ac:dyDescent="0.35">
      <c r="A33" s="110" t="s">
        <v>153</v>
      </c>
      <c r="D33" s="111"/>
    </row>
    <row r="34" spans="1:4" x14ac:dyDescent="0.35">
      <c r="A34" s="110" t="s">
        <v>154</v>
      </c>
      <c r="D34" s="111"/>
    </row>
    <row r="35" spans="1:4" x14ac:dyDescent="0.35">
      <c r="A35" s="110" t="s">
        <v>155</v>
      </c>
      <c r="D35" s="111"/>
    </row>
    <row r="36" spans="1:4" x14ac:dyDescent="0.35">
      <c r="A36" s="112" t="s">
        <v>156</v>
      </c>
      <c r="D36" s="111"/>
    </row>
    <row r="37" spans="1:4" x14ac:dyDescent="0.35">
      <c r="A37" s="112" t="s">
        <v>157</v>
      </c>
      <c r="D37" s="111"/>
    </row>
    <row r="38" spans="1:4" x14ac:dyDescent="0.35">
      <c r="A38" s="112" t="s">
        <v>158</v>
      </c>
      <c r="D38" s="111"/>
    </row>
    <row r="39" spans="1:4" x14ac:dyDescent="0.35">
      <c r="A39" s="113" t="s">
        <v>159</v>
      </c>
      <c r="B39" s="46"/>
      <c r="C39" s="46"/>
      <c r="D39" s="114"/>
    </row>
  </sheetData>
  <mergeCells count="6">
    <mergeCell ref="A31:D31"/>
    <mergeCell ref="A26:D26"/>
    <mergeCell ref="A27:D27"/>
    <mergeCell ref="A28:D28"/>
    <mergeCell ref="A29:D29"/>
    <mergeCell ref="A30:D30"/>
  </mergeCells>
  <printOptions horizontalCentered="1"/>
  <pageMargins left="0.5" right="0.25" top="1" bottom="0.5" header="0.5" footer="0.3"/>
  <pageSetup scale="78" fitToHeight="0" orientation="portrait" r:id="rId1"/>
  <headerFooter alignWithMargins="0">
    <oddHeader>&amp;L&amp;"Arial,Bold"Alberta Electric System Operator
2018 ISO Tariff Application&amp;C&amp;"Arial,Bold"Public&amp;R&amp;"Arial,Bold"Table X-1
September xx, 2017</oddHeader>
    <oddFooter>&amp;L&amp;"Arial,Bold"Page &amp;P of &amp;N&amp;C&amp;"Arial,Bold"&amp;A&amp;R&amp;"Arial,Bold"&amp;F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Collabware CLM Item Unique ID</Name>
    <Synchronization>Synchronous</Synchronization>
    <Type>1</Type>
    <SequenceNumber>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10002</Type>
    <SequenceNumber>10500</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10004</Type>
    <SequenceNumber>10501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10006</Type>
    <SequenceNumber>10502</SequenceNumber>
    <Url/>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Synchronous</Synchronization>
    <Type>3</Type>
    <SequenceNumber>10003</SequenceNumber>
    <Url/>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Url/>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Url/>
    <Assembly>Collabware.SharePoint.RecordsManagement, Version=1.0.0.0, Culture=neutral, PublicKeyToken=801662d3f2b71412</Assembly>
    <Class>Collabware.SharePoint.RecordsManagement.ItemSecurityContentTypeReceiver</Class>
    <Data/>
    <Filter/>
  </Receiver>
  <Receiver>
    <Name/>
    <Synchronization>Synchronous</Synchronization>
    <Type>10001</Type>
    <SequenceNumber>1</SequenceNumber>
    <Url/>
    <Assembly>Collabware.SharePoint.RecordsManagement, Version=1.0.0.0, Culture=neutral, PublicKeyToken=801662d3f2b71412</Assembly>
    <Class>Collabware.SharePoint.RecordsManagement.BeforeVerifyItemAddedReceiver</Class>
    <Data/>
    <Filter/>
  </Receiver>
  <Receiver>
    <Name/>
    <Synchronization>Synchronous</Synchronization>
    <Type>10001</Type>
    <SequenceNumber>9000</SequenceNumber>
    <Url/>
    <Assembly>Collabware.SharePoint.RecordsManagement, Version=1.0.0.0, Culture=neutral, PublicKeyToken=801662d3f2b71412</Assembly>
    <Class>Collabware.SharePoint.RecordsManagement.VerifyItemAddedReceiver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93371fdb-7bec-4d52-adeb-1166efac0023" ContentTypeId="0x010100BC84ACA119491D43B8AEA0C41A758E3B0B05" PreviousValue="false"/>
</file>

<file path=customXml/item4.xml><?xml version="1.0" encoding="utf-8"?>
<ct:contentTypeSchema xmlns:ct="http://schemas.microsoft.com/office/2006/metadata/contentType" xmlns:ma="http://schemas.microsoft.com/office/2006/metadata/properties/metaAttributes" ct:_="" ma:_="" ma:contentTypeName="Proceeding Document" ma:contentTypeID="0x010100BC84ACA119491D43B8AEA0C41A758E3B0B05008DD82780B7943642B09BBFE47AA13809" ma:contentTypeVersion="59" ma:contentTypeDescription="" ma:contentTypeScope="" ma:versionID="572c7de44c19c910ff1771f5e1d7f5d5">
  <xsd:schema xmlns:xsd="http://www.w3.org/2001/XMLSchema" xmlns:xs="http://www.w3.org/2001/XMLSchema" xmlns:p="http://schemas.microsoft.com/office/2006/metadata/properties" xmlns:ns2="bfc2574c-8110-4e43-9784-1ee86de75c6c" xmlns:ns4="650fffc6-a86a-4844-afad-966e4497fd3d" xmlns:ns5="http://schemas.microsoft.com/sharepoint/v3/fields" xmlns:ns6="3874a12c-cb96-46c0-a01b-e4d7e8d40966" targetNamespace="http://schemas.microsoft.com/office/2006/metadata/properties" ma:root="true" ma:fieldsID="7322fc0f85227b0e6a65840fd81bdcc3" ns2:_="" ns4:_="" ns5:_="" ns6:_="">
    <xsd:import namespace="bfc2574c-8110-4e43-9784-1ee86de75c6c"/>
    <xsd:import namespace="650fffc6-a86a-4844-afad-966e4497fd3d"/>
    <xsd:import namespace="http://schemas.microsoft.com/sharepoint/v3/fields"/>
    <xsd:import namespace="3874a12c-cb96-46c0-a01b-e4d7e8d40966"/>
    <xsd:element name="properties">
      <xsd:complexType>
        <xsd:sequence>
          <xsd:element name="documentManagement">
            <xsd:complexType>
              <xsd:all>
                <xsd:element ref="ns2:Activity_x0020_Complete_x0020_Date" minOccurs="0"/>
                <xsd:element ref="ns4:CWRMItemUniqueId" minOccurs="0"/>
                <xsd:element ref="ns4:CWRMItemRecordState" minOccurs="0"/>
                <xsd:element ref="ns4:CWRMItemRecordCategory" minOccurs="0"/>
                <xsd:element ref="ns4:e94be97ffb024deb9c3d6d978a059d35" minOccurs="0"/>
                <xsd:element ref="ns2:TaxCatchAll" minOccurs="0"/>
                <xsd:element ref="ns2:TaxCatchAllLabel" minOccurs="0"/>
                <xsd:element ref="ns4:CWRMItemRecordStatus" minOccurs="0"/>
                <xsd:element ref="ns4:CWRMItemRecordDeclaredDate" minOccurs="0"/>
                <xsd:element ref="ns4:CWRMItemRecordVital" minOccurs="0"/>
                <xsd:element ref="ns4:CWRMItemRecordData" minOccurs="0"/>
                <xsd:element ref="ns2:fdc7710463144dc19a8992998d0907da" minOccurs="0"/>
                <xsd:element ref="ns2:_dlc_DocId" minOccurs="0"/>
                <xsd:element ref="ns2:_dlc_DocIdUrl" minOccurs="0"/>
                <xsd:element ref="ns2:_dlc_DocIdPersistId" minOccurs="0"/>
                <xsd:element ref="ns2:c8e6114512d04afd83745066f6d7e2a0" minOccurs="0"/>
                <xsd:element ref="ns2:Participation" minOccurs="0"/>
                <xsd:element ref="ns2:LARA_x0020_Proceeding_x0020_Status" minOccurs="0"/>
                <xsd:element ref="ns2:beb34789e8634c32b66cd7ef0d677d2a" minOccurs="0"/>
                <xsd:element ref="ns2:gb6d6d2bd2b74ae2b9d7dbcbd37e8fb3" minOccurs="0"/>
                <xsd:element ref="ns2:Filing_x0020_Date" minOccurs="0"/>
                <xsd:element ref="ns2:Decision_x0020_Date" minOccurs="0"/>
                <xsd:element ref="ns2:Hearing_x003f_" minOccurs="0"/>
                <xsd:element ref="ns2:LARA_x0020_Status" minOccurs="0"/>
                <xsd:element ref="ns2:Grid_x0020_Project_x0020_Number" minOccurs="0"/>
                <xsd:element ref="ns2:a563630371364660aa7374394db326fc" minOccurs="0"/>
                <xsd:element ref="ns2:b6072d8c15734d5f9401c2079b003642" minOccurs="0"/>
                <xsd:element ref="ns5:ProceedingStatus_1" minOccurs="0"/>
                <xsd:element ref="ns6:SharedWithUsers" minOccurs="0"/>
                <xsd:element ref="ns6: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2574c-8110-4e43-9784-1ee86de75c6c" elementFormDefault="qualified">
    <xsd:import namespace="http://schemas.microsoft.com/office/2006/documentManagement/types"/>
    <xsd:import namespace="http://schemas.microsoft.com/office/infopath/2007/PartnerControls"/>
    <xsd:element name="Activity_x0020_Complete_x0020_Date" ma:index="2" nillable="true" ma:displayName="Activity Complete Date" ma:description="Example: 02/23/2020" ma:format="DateOnly" ma:internalName="Activity_x0020_Complete_x0020_Date">
      <xsd:simpleType>
        <xsd:restriction base="dms:DateTime"/>
      </xsd:simpleType>
    </xsd:element>
    <xsd:element name="TaxCatchAll" ma:index="12" nillable="true" ma:displayName="Taxonomy Catch All Column" ma:hidden="true" ma:list="4eea8045-af52-47fb-8910-5a8a46b38f49" ma:internalName="TaxCatchAll" ma:showField="CatchAllData"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eea8045-af52-47fb-8910-5a8a46b38f49" ma:internalName="TaxCatchAllLabel" ma:readOnly="true" ma:showField="CatchAllDataLabel"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fdc7710463144dc19a8992998d0907da" ma:index="20" nillable="true" ma:taxonomy="true" ma:internalName="fdc7710463144dc19a8992998d0907da" ma:taxonomyFieldName="Confidentiality_x0020_Classification" ma:displayName="Confidentiality Classification" ma:default="1271;#AESO Internal|fe2129cc-e616-4c1e-9a39-b6921e014562" ma:fieldId="{fdc77104-6314-4dc1-9a89-92998d0907da}" ma:sspId="93371fdb-7bec-4d52-adeb-1166efac0023" ma:termSetId="86da2f9e-e637-434c-a22c-d8de590d1e93" ma:anchorId="00000000-0000-0000-0000-000000000000" ma:open="false" ma:isKeyword="fals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c8e6114512d04afd83745066f6d7e2a0" ma:index="25" nillable="true" ma:taxonomy="true" ma:internalName="c8e6114512d04afd83745066f6d7e2a0" ma:taxonomyFieldName="Proceeding_x0020_Type" ma:displayName="Proceeding Type" ma:default="" ma:fieldId="{c8e61145-12d0-4afd-8374-5066f6d7e2a0}" ma:sspId="93371fdb-7bec-4d52-adeb-1166efac0023" ma:termSetId="02a33f10-68ab-4a2b-ae3c-0ba284fce4ea" ma:anchorId="00000000-0000-0000-0000-000000000000" ma:open="false" ma:isKeyword="false">
      <xsd:complexType>
        <xsd:sequence>
          <xsd:element ref="pc:Terms" minOccurs="0" maxOccurs="1"/>
        </xsd:sequence>
      </xsd:complexType>
    </xsd:element>
    <xsd:element name="Participation" ma:index="27" nillable="true" ma:displayName="Participation" ma:format="Dropdown" ma:internalName="Participation">
      <xsd:simpleType>
        <xsd:restriction base="dms:Choice">
          <xsd:enumeration value="Applicant"/>
          <xsd:enumeration value="Intervener"/>
          <xsd:enumeration value="Observer"/>
        </xsd:restriction>
      </xsd:simpleType>
    </xsd:element>
    <xsd:element name="LARA_x0020_Proceeding_x0020_Status" ma:index="28" nillable="true" ma:displayName="LARA Proceeding Status" ma:format="Dropdown" ma:internalName="LARA_x0020_Proceeding_x0020_Status">
      <xsd:simpleType>
        <xsd:restriction base="dms:Choice">
          <xsd:enumeration value="Not Filed"/>
          <xsd:enumeration value="Registered"/>
          <xsd:enumeration value="Decided"/>
          <xsd:enumeration value="Withdrawn"/>
        </xsd:restriction>
      </xsd:simpleType>
    </xsd:element>
    <xsd:element name="beb34789e8634c32b66cd7ef0d677d2a" ma:index="29" nillable="true" ma:taxonomy="true" ma:internalName="beb34789e8634c32b66cd7ef0d677d2a" ma:taxonomyFieldName="AUC_x0020_Number" ma:displayName="AUC Number" ma:indexed="true" ma:default="" ma:fieldId="{beb34789-e863-4c32-b66c-d7ef0d677d2a}" ma:sspId="93371fdb-7bec-4d52-adeb-1166efac0023" ma:termSetId="087476ef-9b2f-4b49-bd99-1334d09b56a6" ma:anchorId="00000000-0000-0000-0000-000000000000" ma:open="true" ma:isKeyword="false">
      <xsd:complexType>
        <xsd:sequence>
          <xsd:element ref="pc:Terms" minOccurs="0" maxOccurs="1"/>
        </xsd:sequence>
      </xsd:complexType>
    </xsd:element>
    <xsd:element name="gb6d6d2bd2b74ae2b9d7dbcbd37e8fb3" ma:index="31" nillable="true" ma:taxonomy="true" ma:internalName="gb6d6d2bd2b74ae2b9d7dbcbd37e8fb3" ma:taxonomyFieldName="Related_x0020_Proceeding_x0028_s_x0029_" ma:displayName="Related Proceeding(s)" ma:default="" ma:fieldId="{0b6d6d2b-d2b7-4ae2-b9d7-dbcbd37e8fb3}" ma:taxonomyMulti="true" ma:sspId="93371fdb-7bec-4d52-adeb-1166efac0023" ma:termSetId="087476ef-9b2f-4b49-bd99-1334d09b56a6" ma:anchorId="00000000-0000-0000-0000-000000000000" ma:open="true" ma:isKeyword="false">
      <xsd:complexType>
        <xsd:sequence>
          <xsd:element ref="pc:Terms" minOccurs="0" maxOccurs="1"/>
        </xsd:sequence>
      </xsd:complexType>
    </xsd:element>
    <xsd:element name="Filing_x0020_Date" ma:index="33" nillable="true" ma:displayName="AUC Registration Date" ma:format="DateOnly" ma:internalName="Filing_x0020_Date">
      <xsd:simpleType>
        <xsd:restriction base="dms:DateTime"/>
      </xsd:simpleType>
    </xsd:element>
    <xsd:element name="Decision_x0020_Date" ma:index="34" nillable="true" ma:displayName="Decision Date" ma:format="DateOnly" ma:internalName="Decision_x0020_Date">
      <xsd:simpleType>
        <xsd:restriction base="dms:DateTime"/>
      </xsd:simpleType>
    </xsd:element>
    <xsd:element name="Hearing_x003f_" ma:index="35" nillable="true" ma:displayName="Hearing?" ma:default="0" ma:internalName="Hearing_x003F_">
      <xsd:simpleType>
        <xsd:restriction base="dms:Boolean"/>
      </xsd:simpleType>
    </xsd:element>
    <xsd:element name="LARA_x0020_Status" ma:index="36" nillable="true" ma:displayName="LARA Status" ma:default="Active" ma:format="Dropdown" ma:indexed="true" ma:internalName="LARA_x0020_Status">
      <xsd:simpleType>
        <xsd:restriction base="dms:Choice">
          <xsd:enumeration value="Active"/>
          <xsd:enumeration value="Inactive"/>
        </xsd:restriction>
      </xsd:simpleType>
    </xsd:element>
    <xsd:element name="Grid_x0020_Project_x0020_Number" ma:index="37" nillable="true" ma:displayName="Grid Project Number" ma:internalName="Grid_x0020_Project_x0020_Number">
      <xsd:simpleType>
        <xsd:restriction base="dms:Text">
          <xsd:maxLength value="255"/>
        </xsd:restriction>
      </xsd:simpleType>
    </xsd:element>
    <xsd:element name="a563630371364660aa7374394db326fc" ma:index="39" nillable="true" ma:taxonomy="true" ma:internalName="a563630371364660aa7374394db326fc" ma:taxonomyFieldName="Proceeding_x0020_Sub_x002d_Type" ma:displayName="Proceeding Sub-Type" ma:default="" ma:fieldId="{a5636303-7136-4660-aa73-74394db326fc}" ma:sspId="93371fdb-7bec-4d52-adeb-1166efac0023" ma:termSetId="91ea77e1-5055-4bd9-9a94-e59c1a5f129a" ma:anchorId="00000000-0000-0000-0000-000000000000" ma:open="false" ma:isKeyword="false">
      <xsd:complexType>
        <xsd:sequence>
          <xsd:element ref="pc:Terms" minOccurs="0" maxOccurs="1"/>
        </xsd:sequence>
      </xsd:complexType>
    </xsd:element>
    <xsd:element name="b6072d8c15734d5f9401c2079b003642" ma:index="41" nillable="true" ma:taxonomy="true" ma:internalName="b6072d8c15734d5f9401c2079b003642" ma:taxonomyFieldName="LARA_x0020_File_x0020_Type" ma:displayName="LARA File Type" ma:default="" ma:fieldId="{b6072d8c-1573-4d5f-9401-c2079b003642}" ma:sspId="93371fdb-7bec-4d52-adeb-1166efac0023" ma:termSetId="25c05c3e-22f7-4038-8170-da1c8df1e677"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0fffc6-a86a-4844-afad-966e4497fd3d" elementFormDefault="qualified">
    <xsd:import namespace="http://schemas.microsoft.com/office/2006/documentManagement/types"/>
    <xsd:import namespace="http://schemas.microsoft.com/office/infopath/2007/PartnerControls"/>
    <xsd:element name="CWRMItemUniqueId" ma:index="8" nillable="true" ma:displayName="Content ID" ma:description="A universally unique identifier assigned to the item." ma:hidden="true" ma:internalName="CWRMItemUniqueId" ma:readOnly="true">
      <xsd:simpleType>
        <xsd:restriction base="dms:Text"/>
      </xsd:simpleType>
    </xsd:element>
    <xsd:element name="CWRMItemRecordState" ma:index="9" nillable="true" ma:displayName="Record State" ma:description="The current state of this item as it pertains to records management." ma:hidden="true" ma:internalName="CWRMItemRecordState" ma:readOnly="true">
      <xsd:simpleType>
        <xsd:restriction base="dms:Text"/>
      </xsd:simpleType>
    </xsd:element>
    <xsd:element name="CWRMItemRecordCategory" ma:index="10" nillable="true" ma:displayName="Record Category" ma:description="Identifies the current record category for the item." ma:hidden="true" ma:internalName="CWRMItemRecordCategory" ma:readOnly="true">
      <xsd:simpleType>
        <xsd:restriction base="dms:Text"/>
      </xsd:simpleType>
    </xsd:element>
    <xsd:element name="e94be97ffb024deb9c3d6d978a059d35" ma:index="11" nillable="true" ma:taxonomy="true" ma:internalName="CWRMItemRecordClassificationTaxHTField0" ma:taxonomyFieldName="CWRMItemRecordClassification" ma:displayName="Record Classification" ma:fieldId="{e94be97f-fb02-4deb-9c3d-6d978a059d35}" ma:sspId="93371fdb-7bec-4d52-adeb-1166efac0023" ma:termSetId="cdfcbdf3-8cad-4f84-bedc-a05c42b6c044" ma:anchorId="00000000-0000-0000-0000-000000000000" ma:open="false" ma:isKeyword="false">
      <xsd:complexType>
        <xsd:sequence>
          <xsd:element ref="pc:Terms" minOccurs="0" maxOccurs="1"/>
        </xsd:sequence>
      </xsd:complexType>
    </xsd:element>
    <xsd:element name="CWRMItemRecordStatus" ma:index="15" nillable="true" ma:displayName="Record Status" ma:description="The current status of this item as it pertains to records management." ma:hidden="true" ma:internalName="CWRMItemRecordStatus" ma:readOnly="true">
      <xsd:simpleType>
        <xsd:restriction base="dms:Text"/>
      </xsd:simpleType>
    </xsd:element>
    <xsd:element name="CWRMItemRecordDeclaredDate" ma:index="16" nillable="true" ma:displayName="Record Declared Date" ma:description="The date and time that the item was declared a record." ma:hidden="true" ma:internalName="CWRMItemRecordDeclaredDate" ma:readOnly="true">
      <xsd:simpleType>
        <xsd:restriction base="dms:DateTime"/>
      </xsd:simpleType>
    </xsd:element>
    <xsd:element name="CWRMItemRecordVital" ma:index="17" nillable="true" ma:displayName="Record Vital" ma:description="Indicates if this item is considered vital to the organization." ma:hidden="true" ma:internalName="CWRMItemRecordVital" ma:readOnly="true">
      <xsd:simpleType>
        <xsd:restriction base="dms:Boolean"/>
      </xsd:simpleType>
    </xsd:element>
    <xsd:element name="CWRMItemRecordData" ma:index="18" nillable="true" ma:displayName="Record Data" ma:description="Contains system specific record data for the item." ma:hidden="true" ma:internalName="CWRMItemRecord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ProceedingStatus_1" ma:index="43" nillable="true" ma:taxonomy="true" ma:internalName="ProceedingStatus_1" ma:taxonomyFieldName="ProceedingStatus" ma:displayName="Proceeding Status" ma:fieldId="{07b5624b-76c6-4c26-9029-b4b3bc7bbca2}" ma:sspId="93371fdb-7bec-4d52-adeb-1166efac0023" ma:termSetId="c955dd4d-36ff-4897-882d-f778880462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874a12c-cb96-46c0-a01b-e4d7e8d40966" elementFormDefault="qualified">
    <xsd:import namespace="http://schemas.microsoft.com/office/2006/documentManagement/types"/>
    <xsd:import namespace="http://schemas.microsoft.com/office/infopath/2007/PartnerControls"/>
    <xsd:element name="SharedWithUsers" ma:index="4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beb34789e8634c32b66cd7ef0d677d2a xmlns="bfc2574c-8110-4e43-9784-1ee86de75c6c">
      <Terms xmlns="http://schemas.microsoft.com/office/infopath/2007/PartnerControls">
        <TermInfo xmlns="http://schemas.microsoft.com/office/infopath/2007/PartnerControls">
          <TermName xmlns="http://schemas.microsoft.com/office/infopath/2007/PartnerControls">26911</TermName>
          <TermId xmlns="http://schemas.microsoft.com/office/infopath/2007/PartnerControls">202dd636-ea35-4dba-9c2a-8f6559ad1c9d</TermId>
        </TermInfo>
      </Terms>
    </beb34789e8634c32b66cd7ef0d677d2a>
    <CWRMItemRecordCategory xmlns="650fffc6-a86a-4844-afad-966e4497fd3d" xsi:nil="true"/>
    <Hearing_x003f_ xmlns="bfc2574c-8110-4e43-9784-1ee86de75c6c">true</Hearing_x003f_>
    <CWRMItemRecordState xmlns="650fffc6-a86a-4844-afad-966e4497fd3d" xsi:nil="true"/>
    <CWRMItemRecordDeclaredDate xmlns="650fffc6-a86a-4844-afad-966e4497fd3d" xsi:nil="true"/>
    <_dlc_DocId xmlns="bfc2574c-8110-4e43-9784-1ee86de75c6c">0000013AEG</_dlc_DocId>
    <Grid_x0020_Project_x0020_Number xmlns="bfc2574c-8110-4e43-9784-1ee86de75c6c" xsi:nil="true"/>
    <LARA_x0020_Proceeding_x0020_Status xmlns="bfc2574c-8110-4e43-9784-1ee86de75c6c" xsi:nil="true"/>
    <TaxCatchAll xmlns="bfc2574c-8110-4e43-9784-1ee86de75c6c">
      <Value>1566</Value>
      <Value>1321</Value>
      <Value>1271</Value>
      <Value>2462</Value>
      <Value>1341</Value>
    </TaxCatchAll>
    <ProceedingStatus_1 xmlns="http://schemas.microsoft.com/sharepoint/v3/fields">
      <Terms xmlns="http://schemas.microsoft.com/office/infopath/2007/PartnerControls">
        <TermInfo xmlns="http://schemas.microsoft.com/office/infopath/2007/PartnerControls">
          <TermName xmlns="http://schemas.microsoft.com/office/infopath/2007/PartnerControls">Active</TermName>
          <TermId xmlns="http://schemas.microsoft.com/office/infopath/2007/PartnerControls">898b100d-994d-40ab-964e-65d12fdd6881</TermId>
        </TermInfo>
      </Terms>
    </ProceedingStatus_1>
    <e94be97ffb024deb9c3d6d978a059d35 xmlns="650fffc6-a86a-4844-afad-966e4497fd3d">
      <Terms xmlns="http://schemas.microsoft.com/office/infopath/2007/PartnerControls">
        <TermInfo xmlns="http://schemas.microsoft.com/office/infopath/2007/PartnerControls">
          <TermName xmlns="http://schemas.microsoft.com/office/infopath/2007/PartnerControls">REG-00 - Tariff Development and Application Administration</TermName>
          <TermId xmlns="http://schemas.microsoft.com/office/infopath/2007/PartnerControls">a0f21eea-a95c-4984-bbc5-f702b4b89e29</TermId>
        </TermInfo>
      </Terms>
    </e94be97ffb024deb9c3d6d978a059d35>
    <CWRMItemRecordVital xmlns="650fffc6-a86a-4844-afad-966e4497fd3d">false</CWRMItemRecordVital>
    <Filing_x0020_Date xmlns="bfc2574c-8110-4e43-9784-1ee86de75c6c">2021-10-14T06:00:00+00:00</Filing_x0020_Date>
    <CWRMItemRecordStatus xmlns="650fffc6-a86a-4844-afad-966e4497fd3d" xsi:nil="true"/>
    <CWRMItemRecordData xmlns="650fffc6-a86a-4844-afad-966e4497fd3d">&lt;?xml version="1.0" encoding="utf-16"?&gt;&lt;RecordData xmlns:xsd="http://www.w3.org/2001/XMLSchema" xmlns:xsi="http://www.w3.org/2001/XMLSchema-instance" CurrentCategoryId="00000000-0000-0000-0000-000000000000" CurrentPolicyId="00000000-0000-0000-0000-000000000000" CurrentStageId="00000000-0000-0000-0000-000000000000" ExecuteStageImmediately="false" IsMovingPhysical="false" IsProcessing="false" OriginalCreatedDate="0001-01-01T00:00:00" OriginalModifiedDate="0001-01-01T00:00:00" ObsoleteDate="0001-01-01T00:00:00" ForceCrawl="false" DocumentSetSyncCount="0" IsPoliciesProcessed="true"&gt;&lt;LastProcessedStageId&gt;00000000-0000-0000-0000-000000000000&lt;/LastProcessedStageId&gt;&lt;LastProcessedDateValue xsi:type="xsd:dateTime"&gt;0001-01-01T00:00:00&lt;/LastProcessedDateValue&gt;&lt;SupersededInPlaceItems /&gt;&lt;AssociatedAggregates /&gt;&lt;/RecordData&gt;</CWRMItemRecordData>
    <Activity_x0020_Complete_x0020_Date xmlns="bfc2574c-8110-4e43-9784-1ee86de75c6c" xsi:nil="true"/>
    <Decision_x0020_Date xmlns="bfc2574c-8110-4e43-9784-1ee86de75c6c" xsi:nil="true"/>
    <c8e6114512d04afd83745066f6d7e2a0 xmlns="bfc2574c-8110-4e43-9784-1ee86de75c6c">
      <Terms xmlns="http://schemas.microsoft.com/office/infopath/2007/PartnerControls">
        <TermInfo xmlns="http://schemas.microsoft.com/office/infopath/2007/PartnerControls">
          <TermName xmlns="http://schemas.microsoft.com/office/infopath/2007/PartnerControls">Tariff - AESO</TermName>
          <TermId xmlns="http://schemas.microsoft.com/office/infopath/2007/PartnerControls">71517199-512a-4696-b726-f34be08e058c</TermId>
        </TermInfo>
      </Terms>
    </c8e6114512d04afd83745066f6d7e2a0>
    <_dlc_DocIdUrl xmlns="bfc2574c-8110-4e43-9784-1ee86de75c6c">
      <Url>https://share.aeso.ca/sites/records-law/LARA/_layouts/15/DocIdRedir.aspx?ID=0000013AEG</Url>
      <Description>0000013AEG</Description>
    </_dlc_DocIdUrl>
    <fdc7710463144dc19a8992998d0907da xmlns="bfc2574c-8110-4e43-9784-1ee86de75c6c">
      <Terms xmlns="http://schemas.microsoft.com/office/infopath/2007/PartnerControls">
        <TermInfo xmlns="http://schemas.microsoft.com/office/infopath/2007/PartnerControls">
          <TermName xmlns="http://schemas.microsoft.com/office/infopath/2007/PartnerControls">AESO Internal</TermName>
          <TermId xmlns="http://schemas.microsoft.com/office/infopath/2007/PartnerControls">fe2129cc-e616-4c1e-9a39-b6921e014562</TermId>
        </TermInfo>
      </Terms>
    </fdc7710463144dc19a8992998d0907da>
    <b6072d8c15734d5f9401c2079b003642 xmlns="bfc2574c-8110-4e43-9784-1ee86de75c6c">
      <Terms xmlns="http://schemas.microsoft.com/office/infopath/2007/PartnerControls"/>
    </b6072d8c15734d5f9401c2079b003642>
    <CWRMItemUniqueId xmlns="650fffc6-a86a-4844-afad-966e4497fd3d">0000013AEG</CWRMItemUniqueId>
    <LARA_x0020_Status xmlns="bfc2574c-8110-4e43-9784-1ee86de75c6c">Active</LARA_x0020_Status>
    <a563630371364660aa7374394db326fc xmlns="bfc2574c-8110-4e43-9784-1ee86de75c6c">
      <Terms xmlns="http://schemas.microsoft.com/office/infopath/2007/PartnerControls"/>
    </a563630371364660aa7374394db326fc>
    <Participation xmlns="bfc2574c-8110-4e43-9784-1ee86de75c6c">Applicant</Participation>
    <gb6d6d2bd2b74ae2b9d7dbcbd37e8fb3 xmlns="bfc2574c-8110-4e43-9784-1ee86de75c6c">
      <Terms xmlns="http://schemas.microsoft.com/office/infopath/2007/PartnerControls"/>
    </gb6d6d2bd2b74ae2b9d7dbcbd37e8fb3>
  </documentManagement>
</p:properties>
</file>

<file path=customXml/itemProps1.xml><?xml version="1.0" encoding="utf-8"?>
<ds:datastoreItem xmlns:ds="http://schemas.openxmlformats.org/officeDocument/2006/customXml" ds:itemID="{D4AEFA4A-3B50-4289-9B8B-8ABCA0F2414C}"/>
</file>

<file path=customXml/itemProps2.xml><?xml version="1.0" encoding="utf-8"?>
<ds:datastoreItem xmlns:ds="http://schemas.openxmlformats.org/officeDocument/2006/customXml" ds:itemID="{6E8A29E5-8E05-42A3-BBDC-A5BF3A1DC841}"/>
</file>

<file path=customXml/itemProps3.xml><?xml version="1.0" encoding="utf-8"?>
<ds:datastoreItem xmlns:ds="http://schemas.openxmlformats.org/officeDocument/2006/customXml" ds:itemID="{C272A635-58E5-4176-9985-72B8A70BD9A2}"/>
</file>

<file path=customXml/itemProps4.xml><?xml version="1.0" encoding="utf-8"?>
<ds:datastoreItem xmlns:ds="http://schemas.openxmlformats.org/officeDocument/2006/customXml" ds:itemID="{9EE3B670-1046-4B76-8828-4E342A88DABB}"/>
</file>

<file path=customXml/itemProps5.xml><?xml version="1.0" encoding="utf-8"?>
<ds:datastoreItem xmlns:ds="http://schemas.openxmlformats.org/officeDocument/2006/customXml" ds:itemID="{2A0D7666-EE95-46F7-8187-CA833A643841}"/>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E-1 Rates</vt:lpstr>
      <vt:lpstr>E-2 Summary</vt:lpstr>
      <vt:lpstr>E-3 Summary</vt:lpstr>
      <vt:lpstr>E-4 Distribution</vt:lpstr>
      <vt:lpstr>E-5 Per POD</vt:lpstr>
      <vt:lpstr>E-6 Component</vt:lpstr>
      <vt:lpstr>E-7a Summary &gt;10%</vt:lpstr>
      <vt:lpstr>E-7b Summary &gt;10%</vt:lpstr>
      <vt:lpstr>E-8 Abbreviations</vt:lpstr>
      <vt:lpstr>'E-2 Summary'!Print_Area</vt:lpstr>
      <vt:lpstr>'E-3 Summary'!Print_Area</vt:lpstr>
      <vt:lpstr>'E-8 Abbreviations'!Print_Area</vt:lpstr>
      <vt:lpstr>'E-2 Summary'!Print_Titles</vt:lpstr>
      <vt:lpstr>'E-3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2021-11-19T16:40:49Z</dcterms:created>
  <dcterms:modified xsi:type="dcterms:W3CDTF">2021-11-19T16:40:59Z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ceedingStatus">
    <vt:lpwstr>1341;#Active|898b100d-994d-40ab-964e-65d12fdd6881</vt:lpwstr>
  </property>
  <property fmtid="{D5CDD505-2E9C-101B-9397-08002B2CF9AE}" pid="3" name="ContentTypeId">
    <vt:lpwstr>0x010100BC84ACA119491D43B8AEA0C41A758E3B0B05008DD82780B7943642B09BBFE47AA13809</vt:lpwstr>
  </property>
  <property fmtid="{D5CDD505-2E9C-101B-9397-08002B2CF9AE}" pid="4" name="Related Proceeding(s)">
    <vt:lpwstr/>
  </property>
  <property fmtid="{D5CDD505-2E9C-101B-9397-08002B2CF9AE}" pid="5" name="Confidentiality Classification">
    <vt:lpwstr>1271;#AESO Internal|fe2129cc-e616-4c1e-9a39-b6921e014562</vt:lpwstr>
  </property>
  <property fmtid="{D5CDD505-2E9C-101B-9397-08002B2CF9AE}" pid="6" name="Proceeding Sub-Type">
    <vt:lpwstr/>
  </property>
  <property fmtid="{D5CDD505-2E9C-101B-9397-08002B2CF9AE}" pid="7" name="AUC Number">
    <vt:lpwstr>2462;#26911|202dd636-ea35-4dba-9c2a-8f6559ad1c9d</vt:lpwstr>
  </property>
  <property fmtid="{D5CDD505-2E9C-101B-9397-08002B2CF9AE}" pid="8" name="_dlc_DocIdItemGuid">
    <vt:lpwstr>4b20c6e2-910c-45b1-a3b7-b66eadfbd1c7</vt:lpwstr>
  </property>
  <property fmtid="{D5CDD505-2E9C-101B-9397-08002B2CF9AE}" pid="9" name="LARA Category0">
    <vt:lpwstr>1329;#Applications|c658717d-8430-44ce-8a58-d7dd4c19296a</vt:lpwstr>
  </property>
  <property fmtid="{D5CDD505-2E9C-101B-9397-08002B2CF9AE}" pid="10" name="_docset_NoMedatataSyncRequired">
    <vt:lpwstr>False</vt:lpwstr>
  </property>
  <property fmtid="{D5CDD505-2E9C-101B-9397-08002B2CF9AE}" pid="11" name="LARA File Type">
    <vt:lpwstr/>
  </property>
  <property fmtid="{D5CDD505-2E9C-101B-9397-08002B2CF9AE}" pid="12" name="Proceeding Type">
    <vt:lpwstr>1566;#Tariff - AESO|71517199-512a-4696-b726-f34be08e058c</vt:lpwstr>
  </property>
  <property fmtid="{D5CDD505-2E9C-101B-9397-08002B2CF9AE}" pid="13" name="CWRMItemRecordClassification">
    <vt:lpwstr>1321;#REG-00 - Tariff Development and Application Administration|a0f21eea-a95c-4984-bbc5-f702b4b89e29</vt:lpwstr>
  </property>
</Properties>
</file>